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Y23 Budget, Condensed" sheetId="1" r:id="rId4"/>
    <sheet state="visible" name="FY23 Budget, Full" sheetId="2" r:id="rId5"/>
  </sheets>
  <externalReferences>
    <externalReference r:id="rId6"/>
  </externalReferences>
  <definedNames/>
  <calcPr/>
  <extLst>
    <ext uri="GoogleSheetsCustomDataVersion1">
      <go:sheetsCustomData xmlns:go="http://customooxmlschemas.google.com/" r:id="rId7" roundtripDataSignature="AMtx7mit8mPn5g2X0l9PRiUCJYlWEOjQJw=="/>
    </ext>
  </extLst>
</workbook>
</file>

<file path=xl/sharedStrings.xml><?xml version="1.0" encoding="utf-8"?>
<sst xmlns="http://schemas.openxmlformats.org/spreadsheetml/2006/main" count="106" uniqueCount="100">
  <si>
    <t>Approved Budget FY23</t>
  </si>
  <si>
    <t>Income</t>
  </si>
  <si>
    <t>Individual Contributions</t>
  </si>
  <si>
    <t>Grants</t>
  </si>
  <si>
    <t xml:space="preserve">Corporate </t>
  </si>
  <si>
    <t>Earned</t>
  </si>
  <si>
    <t>Government</t>
  </si>
  <si>
    <t>Total</t>
  </si>
  <si>
    <t>Expenses</t>
  </si>
  <si>
    <t>Payroll</t>
  </si>
  <si>
    <t>General Ex &amp; Overhead</t>
  </si>
  <si>
    <t>Program Events</t>
  </si>
  <si>
    <t>Direct Program</t>
  </si>
  <si>
    <t>Fundraising Events</t>
  </si>
  <si>
    <t>Income/(Loss)</t>
  </si>
  <si>
    <t>Total $</t>
  </si>
  <si>
    <t>Individuals</t>
  </si>
  <si>
    <t>Corporate</t>
  </si>
  <si>
    <t>Expense</t>
  </si>
  <si>
    <t>Salaries, taxes &amp; insurance</t>
  </si>
  <si>
    <t>Retirement</t>
  </si>
  <si>
    <t>Donations, Golf Tournament Registrations</t>
  </si>
  <si>
    <t>Equipment purchased for others</t>
  </si>
  <si>
    <t>Apparel  (uniforms are in Program budgets)</t>
  </si>
  <si>
    <t xml:space="preserve">Advertising &amp; Promotion </t>
  </si>
  <si>
    <t>Holiday/Special Event</t>
  </si>
  <si>
    <t>Conference &amp; Training</t>
  </si>
  <si>
    <t>Volunteer Costs</t>
  </si>
  <si>
    <t>Telpehone/Internet Expense</t>
  </si>
  <si>
    <t>Taxes &amp; Licenses</t>
  </si>
  <si>
    <t>Rent/Storage Expense</t>
  </si>
  <si>
    <t>Professional Fees/Payroll Fees</t>
  </si>
  <si>
    <t xml:space="preserve">Legal </t>
  </si>
  <si>
    <t xml:space="preserve">Accounting </t>
  </si>
  <si>
    <t xml:space="preserve">Payroll service </t>
  </si>
  <si>
    <t>Consulting</t>
  </si>
  <si>
    <t>Interns</t>
  </si>
  <si>
    <t>Total — Professional Fees/PR Fees</t>
  </si>
  <si>
    <t>Printing</t>
  </si>
  <si>
    <t>Postage/Mailings</t>
  </si>
  <si>
    <t>Office Supplies</t>
  </si>
  <si>
    <t>Meetings</t>
  </si>
  <si>
    <t>Insurance Expense</t>
  </si>
  <si>
    <t>Gifts</t>
  </si>
  <si>
    <t>Dues &amp; Subscriptions</t>
  </si>
  <si>
    <t>Computer and Expenses</t>
  </si>
  <si>
    <t>Processing fees of Online Trans</t>
  </si>
  <si>
    <t>Automobile Expense</t>
  </si>
  <si>
    <t>Repairs &amp; Maintenance</t>
  </si>
  <si>
    <t>Gas &amp; Tolls</t>
  </si>
  <si>
    <t>Vehicle Insurance</t>
  </si>
  <si>
    <t>Mileage Reimbursement</t>
  </si>
  <si>
    <t>Other</t>
  </si>
  <si>
    <t>Total — Automobile Expense</t>
  </si>
  <si>
    <t>Repairs, Maintenance &amp; Miscellaneous</t>
  </si>
  <si>
    <t>Finance Charges - Leases</t>
  </si>
  <si>
    <t>Interest expense</t>
  </si>
  <si>
    <t>Bank Fees</t>
  </si>
  <si>
    <t>Depreciation &amp; Amortization</t>
  </si>
  <si>
    <t>Total - General Expenses</t>
  </si>
  <si>
    <t>Program Event Expenses</t>
  </si>
  <si>
    <t>Adaptive Sports Day</t>
  </si>
  <si>
    <t>Youth Basketball Tournament</t>
  </si>
  <si>
    <t>River City Slam Tennis</t>
  </si>
  <si>
    <t>River City Classic - Adult Basketball</t>
  </si>
  <si>
    <t>Schools &amp; Outreach</t>
  </si>
  <si>
    <t>Commonwealth Cup - Power Soccer</t>
  </si>
  <si>
    <t>Summer Camp - Youth</t>
  </si>
  <si>
    <t>Rugby Tournament</t>
  </si>
  <si>
    <t>Total Program Event Expenses</t>
  </si>
  <si>
    <t>Direct Program Expense</t>
  </si>
  <si>
    <t>Basketball - Spokes</t>
  </si>
  <si>
    <t>Basketball - Rim Riders</t>
  </si>
  <si>
    <t>Archery</t>
  </si>
  <si>
    <t>Lacrosse</t>
  </si>
  <si>
    <t>Power Soccer</t>
  </si>
  <si>
    <t>Kayaking</t>
  </si>
  <si>
    <t>Cycling</t>
  </si>
  <si>
    <t>Road Racing/Running</t>
  </si>
  <si>
    <t>Visually Impaired</t>
  </si>
  <si>
    <t>Tennis</t>
  </si>
  <si>
    <t>Rowing/Erging</t>
  </si>
  <si>
    <t>Boccia</t>
  </si>
  <si>
    <t>Rugby</t>
  </si>
  <si>
    <t>Additional Coaching Support</t>
  </si>
  <si>
    <t>Rock Climbing</t>
  </si>
  <si>
    <t>Goalball</t>
  </si>
  <si>
    <t>Swimming</t>
  </si>
  <si>
    <t>Other Sport (Fitness Classes &amp; Yoga)</t>
  </si>
  <si>
    <t>Total Program--Sports</t>
  </si>
  <si>
    <t>Fundraising Event Expenses</t>
  </si>
  <si>
    <t>Tailgate</t>
  </si>
  <si>
    <t>Corporate Basketball Tournament</t>
  </si>
  <si>
    <t>Samford Golf Tournament</t>
  </si>
  <si>
    <t>Westchester Commons</t>
  </si>
  <si>
    <t>Sportable Stampede</t>
  </si>
  <si>
    <t>Events - Other</t>
  </si>
  <si>
    <t>Total Fundraising Event Expenses</t>
  </si>
  <si>
    <t>Total Expense</t>
  </si>
  <si>
    <t>Income (Loss)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</si>
</sst>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&quot;$&quot;#,##0.00"/>
    <numFmt numFmtId="166" formatCode="#,##0.00;\-#,##0.00;0.00"/>
    <numFmt numFmtId="167" formatCode="#,##0.00_ ;\-#,##0.00\ "/>
  </numFmts>
  <fonts count="17">
    <font>
      <sz val="11.0"/>
      <color theme="1"/>
      <name val="Calibri"/>
      <scheme val="minor"/>
    </font>
    <font>
      <sz val="16.0"/>
      <color theme="1"/>
      <name val="Calibri"/>
    </font>
    <font>
      <sz val="12.0"/>
      <color theme="1"/>
      <name val="Calibri"/>
    </font>
    <font>
      <b/>
      <u/>
      <sz val="12.0"/>
      <color theme="1"/>
      <name val="Calibri"/>
    </font>
    <font>
      <b/>
      <u/>
      <sz val="16.0"/>
      <color theme="1"/>
      <name val="Calibri"/>
    </font>
    <font>
      <b/>
      <u/>
      <sz val="16.0"/>
      <color theme="1"/>
      <name val="Calibri"/>
    </font>
    <font>
      <sz val="11.0"/>
      <color theme="1"/>
      <name val="Calibri"/>
    </font>
    <font>
      <sz val="12.0"/>
      <color rgb="FF000080"/>
      <name val="Calibri"/>
    </font>
    <font>
      <sz val="12.0"/>
      <color rgb="FF000000"/>
      <name val="Calibri"/>
    </font>
    <font>
      <b/>
      <u/>
      <sz val="12.0"/>
      <color theme="1"/>
      <name val="Calibri"/>
    </font>
    <font>
      <b/>
      <u/>
      <sz val="12.0"/>
      <color theme="1"/>
      <name val="Calibri"/>
    </font>
    <font>
      <b/>
      <u/>
      <sz val="12.0"/>
      <color theme="1"/>
      <name val="Calibri"/>
    </font>
    <font>
      <b/>
      <sz val="12.0"/>
      <color rgb="FF000000"/>
      <name val="Calibri"/>
    </font>
    <font>
      <b/>
      <sz val="12.0"/>
      <color rgb="FF000080"/>
      <name val="Calibri"/>
    </font>
    <font>
      <b/>
      <sz val="12.0"/>
      <color theme="1"/>
      <name val="Calibri"/>
    </font>
    <font>
      <b/>
      <sz val="12.0"/>
      <color rgb="FF0070C0"/>
      <name val="Calibri"/>
    </font>
    <font>
      <sz val="12.0"/>
      <color rgb="FF0070C0"/>
      <name val="Calibri"/>
    </font>
  </fonts>
  <fills count="2">
    <fill>
      <patternFill patternType="none"/>
    </fill>
    <fill>
      <patternFill patternType="lightGray"/>
    </fill>
  </fills>
  <borders count="3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1" fillId="0" fontId="1" numFmtId="0" xfId="0" applyBorder="1" applyFont="1"/>
    <xf borderId="1" fillId="0" fontId="1" numFmtId="164" xfId="0" applyAlignment="1" applyBorder="1" applyFont="1" applyNumberFormat="1">
      <alignment horizontal="center"/>
    </xf>
    <xf borderId="0" fillId="0" fontId="2" numFmtId="9" xfId="0" applyFont="1" applyNumberFormat="1"/>
    <xf borderId="0" fillId="0" fontId="1" numFmtId="0" xfId="0" applyAlignment="1" applyFont="1">
      <alignment horizontal="right"/>
    </xf>
    <xf borderId="0" fillId="0" fontId="2" numFmtId="165" xfId="0" applyFont="1" applyNumberFormat="1"/>
    <xf borderId="0" fillId="0" fontId="2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7" numFmtId="166" xfId="0" applyAlignment="1" applyFont="1" applyNumberFormat="1">
      <alignment horizontal="right"/>
    </xf>
    <xf borderId="0" fillId="0" fontId="8" numFmtId="166" xfId="0" applyFont="1" applyNumberFormat="1"/>
    <xf borderId="0" fillId="0" fontId="9" numFmtId="165" xfId="0" applyAlignment="1" applyFont="1" applyNumberFormat="1">
      <alignment horizontal="center"/>
    </xf>
    <xf borderId="0" fillId="0" fontId="10" numFmtId="0" xfId="0" applyAlignment="1" applyFont="1">
      <alignment horizontal="center"/>
    </xf>
    <xf borderId="0" fillId="0" fontId="11" numFmtId="166" xfId="0" applyAlignment="1" applyFont="1" applyNumberFormat="1">
      <alignment horizontal="center"/>
    </xf>
    <xf borderId="0" fillId="0" fontId="2" numFmtId="165" xfId="0" applyAlignment="1" applyFont="1" applyNumberFormat="1">
      <alignment horizontal="center"/>
    </xf>
    <xf borderId="0" fillId="0" fontId="2" numFmtId="166" xfId="0" applyAlignment="1" applyFont="1" applyNumberFormat="1">
      <alignment horizontal="right"/>
    </xf>
    <xf borderId="0" fillId="0" fontId="2" numFmtId="166" xfId="0" applyFont="1" applyNumberFormat="1"/>
    <xf borderId="0" fillId="0" fontId="2" numFmtId="166" xfId="0" applyAlignment="1" applyFont="1" applyNumberFormat="1">
      <alignment horizontal="left"/>
    </xf>
    <xf borderId="1" fillId="0" fontId="2" numFmtId="165" xfId="0" applyAlignment="1" applyBorder="1" applyFont="1" applyNumberFormat="1">
      <alignment horizontal="center"/>
    </xf>
    <xf borderId="0" fillId="0" fontId="7" numFmtId="165" xfId="0" applyAlignment="1" applyFont="1" applyNumberFormat="1">
      <alignment horizontal="center"/>
    </xf>
    <xf borderId="0" fillId="0" fontId="12" numFmtId="166" xfId="0" applyFont="1" applyNumberFormat="1"/>
    <xf borderId="0" fillId="0" fontId="13" numFmtId="166" xfId="0" applyAlignment="1" applyFont="1" applyNumberFormat="1">
      <alignment horizontal="right"/>
    </xf>
    <xf borderId="1" fillId="0" fontId="8" numFmtId="166" xfId="0" applyBorder="1" applyFont="1" applyNumberFormat="1"/>
    <xf borderId="1" fillId="0" fontId="13" numFmtId="166" xfId="0" applyAlignment="1" applyBorder="1" applyFont="1" applyNumberFormat="1">
      <alignment horizontal="right"/>
    </xf>
    <xf borderId="0" fillId="0" fontId="2" numFmtId="167" xfId="0" applyAlignment="1" applyFont="1" applyNumberFormat="1">
      <alignment horizontal="right"/>
    </xf>
    <xf borderId="2" fillId="0" fontId="8" numFmtId="166" xfId="0" applyBorder="1" applyFont="1" applyNumberFormat="1"/>
    <xf borderId="2" fillId="0" fontId="13" numFmtId="166" xfId="0" applyAlignment="1" applyBorder="1" applyFont="1" applyNumberFormat="1">
      <alignment horizontal="right"/>
    </xf>
    <xf borderId="1" fillId="0" fontId="7" numFmtId="166" xfId="0" applyAlignment="1" applyBorder="1" applyFont="1" applyNumberFormat="1">
      <alignment horizontal="right"/>
    </xf>
    <xf borderId="1" fillId="0" fontId="2" numFmtId="166" xfId="0" applyBorder="1" applyFont="1" applyNumberFormat="1"/>
    <xf borderId="0" fillId="0" fontId="14" numFmtId="166" xfId="0" applyFont="1" applyNumberFormat="1"/>
    <xf borderId="1" fillId="0" fontId="12" numFmtId="166" xfId="0" applyBorder="1" applyFont="1" applyNumberFormat="1"/>
    <xf borderId="0" fillId="0" fontId="13" numFmtId="165" xfId="0" applyAlignment="1" applyFont="1" applyNumberFormat="1">
      <alignment horizontal="center"/>
    </xf>
    <xf borderId="0" fillId="0" fontId="15" numFmtId="166" xfId="0" applyAlignment="1" applyFont="1" applyNumberFormat="1">
      <alignment horizontal="right"/>
    </xf>
    <xf borderId="0" fillId="0" fontId="15" numFmtId="165" xfId="0" applyAlignment="1" applyFont="1" applyNumberFormat="1">
      <alignment horizontal="center"/>
    </xf>
    <xf borderId="0" fillId="0" fontId="16" numFmtId="0" xfId="0" applyFont="1"/>
    <xf borderId="0" fillId="0" fontId="15" numFmtId="9" xfId="0" applyAlignment="1" applyFont="1" applyNumberFormat="1">
      <alignment horizontal="left"/>
    </xf>
    <xf borderId="0" fillId="0" fontId="16" numFmtId="9" xfId="0" applyAlignment="1" applyFont="1" applyNumberFormat="1">
      <alignment horizontal="center"/>
    </xf>
    <xf borderId="0" fillId="0" fontId="2" numFmtId="9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externalLink" Target="externalLinks/externalLink1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285750</xdr:colOff>
      <xdr:row>0</xdr:row>
      <xdr:rowOff>28575</xdr:rowOff>
    </xdr:from>
    <xdr:ext cx="2524125" cy="4857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666750</xdr:colOff>
      <xdr:row>0</xdr:row>
      <xdr:rowOff>47625</xdr:rowOff>
    </xdr:from>
    <xdr:ext cx="2486025" cy="4857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Shared%20drives/Sportable%20Shared/Board%20of%20Directors/BOD%20FY22/Agendas%20and%20Minutes%20FY22/April%2015,%202022/2022.0407%20Budget%20Comparison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omparison"/>
      <sheetName val="FY22 Approved Budget"/>
      <sheetName val="FY23 Draft Budget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0"/>
    <col customWidth="1" min="2" max="2" width="31.71"/>
    <col customWidth="1" min="3" max="3" width="18.86"/>
    <col customWidth="1" min="4" max="4" width="11.29"/>
    <col customWidth="1" min="5" max="26" width="9.0"/>
  </cols>
  <sheetData>
    <row r="1" ht="48.0" customHeight="1">
      <c r="A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/>
      <c r="B2" s="1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3"/>
      <c r="B4" s="6" t="s">
        <v>1</v>
      </c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3"/>
      <c r="B5" s="2" t="s">
        <v>2</v>
      </c>
      <c r="C5" s="7">
        <v>350000.0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3"/>
      <c r="B6" s="2" t="s">
        <v>3</v>
      </c>
      <c r="C6" s="7">
        <v>260000.0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3"/>
      <c r="B7" s="2" t="s">
        <v>4</v>
      </c>
      <c r="C7" s="7">
        <v>300000.0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3"/>
      <c r="B8" s="2" t="s">
        <v>5</v>
      </c>
      <c r="C8" s="7">
        <v>50000.0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3"/>
      <c r="B9" s="8" t="s">
        <v>6</v>
      </c>
      <c r="C9" s="9">
        <f>149422+40000</f>
        <v>189422</v>
      </c>
      <c r="D9" s="3"/>
      <c r="E9" s="1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3"/>
      <c r="B10" s="2" t="s">
        <v>7</v>
      </c>
      <c r="C10" s="7">
        <f>+SUM(C5:C9)</f>
        <v>1149422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3"/>
      <c r="B11" s="2"/>
      <c r="C11" s="1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3"/>
      <c r="B12" s="6" t="s">
        <v>8</v>
      </c>
      <c r="C12" s="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3"/>
      <c r="B13" s="2" t="s">
        <v>9</v>
      </c>
      <c r="C13" s="7">
        <f>'FY23 Budget, Full'!H14</f>
        <v>617743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3"/>
      <c r="B14" s="2" t="s">
        <v>10</v>
      </c>
      <c r="C14" s="7">
        <f>'FY23 Budget, Full'!H54-'FY23 Budget, Full'!H14</f>
        <v>255736.25</v>
      </c>
      <c r="D14" s="1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3"/>
      <c r="B15" s="2" t="s">
        <v>11</v>
      </c>
      <c r="C15" s="7">
        <f>'FY23 Budget, Full'!H66</f>
        <v>60991</v>
      </c>
      <c r="D15" s="1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3"/>
      <c r="B16" s="2" t="s">
        <v>12</v>
      </c>
      <c r="C16" s="7">
        <f>'FY23 Budget, Full'!H88</f>
        <v>172195.09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3"/>
      <c r="B17" s="8" t="s">
        <v>13</v>
      </c>
      <c r="C17" s="9">
        <f>'FY23 Budget, Full'!H98</f>
        <v>38241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3"/>
      <c r="B18" s="2" t="s">
        <v>7</v>
      </c>
      <c r="C18" s="7">
        <f>+SUM(C13:C17)</f>
        <v>1144906.34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3"/>
      <c r="B20" s="2" t="s">
        <v>14</v>
      </c>
      <c r="C20" s="7">
        <f>C10-C18</f>
        <v>4515.66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"/>
      <c r="B21" s="2"/>
      <c r="C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"/>
      <c r="B22" s="3"/>
      <c r="C22" s="1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"/>
      <c r="B23" s="3"/>
      <c r="C23" s="1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"/>
      <c r="B24" s="3"/>
      <c r="C24" s="1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"/>
      <c r="B25" s="3"/>
      <c r="C25" s="1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"/>
      <c r="B26" s="3"/>
      <c r="C26" s="1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"/>
      <c r="B27" s="3"/>
      <c r="C27" s="1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"/>
      <c r="B28" s="3"/>
      <c r="C28" s="1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3"/>
      <c r="C29" s="1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3"/>
      <c r="C30" s="1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3"/>
      <c r="C31" s="1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3"/>
      <c r="C32" s="1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1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1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1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1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1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1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1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1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1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1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1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1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1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1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1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1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1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1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1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1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1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1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1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1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1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1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1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1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1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1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1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1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1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1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1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1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1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1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1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1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1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1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1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1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1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1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1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1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1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1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1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1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1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1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1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1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1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1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1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1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1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1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1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1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1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1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1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1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1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1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1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1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1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1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1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1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1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1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1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1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1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1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1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1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1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1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1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1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1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1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1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1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1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1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1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1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1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1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1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1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1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1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1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1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1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1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1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1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1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1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1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1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1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1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1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1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1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1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1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1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1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1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1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1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1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1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1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1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1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1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1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1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1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1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1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1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1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1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1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1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1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1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1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1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1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1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1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1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1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1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1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1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1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1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1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1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1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1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1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1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1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1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1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1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1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1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1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1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1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1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1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1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1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1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1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1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1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1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1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1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1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1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1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1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1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1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1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1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1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1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1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1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1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1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1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1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1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1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1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1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1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1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1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1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1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1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1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1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1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1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1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1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1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1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1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1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1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1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1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1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1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1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1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1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1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1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1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1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1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1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1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1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1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1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1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1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1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1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1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1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1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1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1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1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1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1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1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1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1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1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1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1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1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1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1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1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1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1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1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1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1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1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1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1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1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1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1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1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1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1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1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1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1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1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1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1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1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1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1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1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1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1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1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1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1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1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1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1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1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1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1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1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1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1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1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1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1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1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1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1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1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1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1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1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1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1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1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1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1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1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1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1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1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1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1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1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1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1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1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1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1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1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1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1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1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1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1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1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1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1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1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1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1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1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1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1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1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1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1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1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1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1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1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1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1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1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1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1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1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1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1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1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1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1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1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1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1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1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1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1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1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1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1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1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1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1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1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1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1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1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1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1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1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1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1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1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1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1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1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1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1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1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1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1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1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1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1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1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1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1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1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1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1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1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1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1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1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1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1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1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1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1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1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1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1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1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1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1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1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1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1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1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1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1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1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1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1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1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1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1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1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1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1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1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1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1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1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1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1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1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1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1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1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1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1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1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1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1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1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1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1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1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1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1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1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1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1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1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1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1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1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1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1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1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1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1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1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1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1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1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1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1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1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1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1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1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1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1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1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1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1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1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1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1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1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1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1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1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1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1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1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1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1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1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1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1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1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1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1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1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1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1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1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1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1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1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1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1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1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1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1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1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1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1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1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1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1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1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1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1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1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1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1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1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1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1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1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1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1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1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1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1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1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1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1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1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1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1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1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1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1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1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1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1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1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1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1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1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1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1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1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1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1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1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1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1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1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1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1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1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1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1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1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1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1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1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1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1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1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1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1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1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1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1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1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1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1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1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1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1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1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1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1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1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1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1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1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1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1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1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1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1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1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1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1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1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1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1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1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1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1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1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1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1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1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1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1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1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1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1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1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1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1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1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1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1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1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1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1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1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1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1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1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1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1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1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1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1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1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1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1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1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1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1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1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1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1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1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1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1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1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1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1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1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1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1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1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1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1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1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1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1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1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1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1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1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1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1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1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1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1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1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1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1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1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1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1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1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1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1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1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1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1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1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1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1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1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1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1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1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1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1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1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1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1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1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1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1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1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1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1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1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1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1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1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1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1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1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1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1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1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1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1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1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1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1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1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1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1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1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1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1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1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1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1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1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1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1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1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1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1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1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1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1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1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1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1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1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1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1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1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1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1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1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1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1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1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1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1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1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1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1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1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1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1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1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1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1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1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1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1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1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1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1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1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1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1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1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1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1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1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1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1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1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1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1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1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1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1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1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1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1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1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1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1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1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1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1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1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1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1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1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1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1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1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1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1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1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1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1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1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1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1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1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1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1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1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1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1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1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1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1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1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1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1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1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1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1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1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1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1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1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1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1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1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1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1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1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1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1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1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1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1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1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1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1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1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1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1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1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1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1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1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1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1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1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1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1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1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1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1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1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1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1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1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1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1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1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1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1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1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1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1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1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1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1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1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1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1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1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1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1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1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1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1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1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1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1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1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1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1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1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1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1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1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1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1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1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1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1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1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1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1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1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1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1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1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1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1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1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1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1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1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1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1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1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1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1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1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1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1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1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1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1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1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1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1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1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1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1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1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1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1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1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1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1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1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1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1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1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1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1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1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1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1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1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1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1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1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1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1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1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1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1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1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1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1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1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1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1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1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1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1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1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1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1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1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1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1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1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1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1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1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1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1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1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1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1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1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1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1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1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1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1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1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1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1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1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1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1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1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1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1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1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1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1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1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1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1:D1"/>
    <mergeCell ref="B2:C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2.0"/>
    <col customWidth="1" min="6" max="6" width="40.57"/>
    <col customWidth="1" min="7" max="7" width="1.0"/>
    <col customWidth="1" min="8" max="8" width="19.86"/>
    <col customWidth="1" min="9" max="19" width="8.86"/>
  </cols>
  <sheetData>
    <row r="1" ht="47.25" customHeight="1">
      <c r="A1" s="1"/>
      <c r="B1" s="14"/>
      <c r="C1" s="14"/>
      <c r="D1" s="1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2.5" customHeight="1">
      <c r="A2" s="3"/>
      <c r="B2" s="3"/>
      <c r="C2" s="3"/>
      <c r="D2" s="1" t="s">
        <v>0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15"/>
      <c r="B3" s="15"/>
      <c r="C3" s="16"/>
      <c r="D3" s="15"/>
      <c r="E3" s="15"/>
      <c r="F3" s="15"/>
      <c r="G3" s="15"/>
      <c r="H3" s="17" t="s">
        <v>15</v>
      </c>
      <c r="I3" s="18"/>
      <c r="J3" s="18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A4" s="15"/>
      <c r="B4" s="15"/>
      <c r="C4" s="16"/>
      <c r="D4" s="19" t="s">
        <v>1</v>
      </c>
      <c r="G4" s="3"/>
      <c r="H4" s="2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4.25" customHeight="1">
      <c r="A5" s="21"/>
      <c r="B5" s="21"/>
      <c r="C5" s="22"/>
      <c r="D5" s="23" t="s">
        <v>16</v>
      </c>
      <c r="E5" s="21"/>
      <c r="F5" s="21"/>
      <c r="G5" s="21"/>
      <c r="H5" s="20">
        <v>350000.0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21"/>
      <c r="B6" s="21"/>
      <c r="C6" s="22"/>
      <c r="D6" s="23" t="s">
        <v>3</v>
      </c>
      <c r="E6" s="21"/>
      <c r="F6" s="21"/>
      <c r="G6" s="21"/>
      <c r="H6" s="20">
        <v>260000.0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A7" s="21"/>
      <c r="B7" s="21"/>
      <c r="C7" s="22"/>
      <c r="D7" s="23" t="s">
        <v>17</v>
      </c>
      <c r="E7" s="21"/>
      <c r="F7" s="21"/>
      <c r="G7" s="21"/>
      <c r="H7" s="20">
        <v>300000.0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21"/>
      <c r="B8" s="21"/>
      <c r="C8" s="22"/>
      <c r="D8" s="23" t="s">
        <v>6</v>
      </c>
      <c r="E8" s="21"/>
      <c r="F8" s="21"/>
      <c r="G8" s="21"/>
      <c r="H8" s="20">
        <v>189422.0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4.25" customHeight="1">
      <c r="A9" s="21"/>
      <c r="B9" s="21"/>
      <c r="C9" s="22"/>
      <c r="D9" s="23" t="s">
        <v>5</v>
      </c>
      <c r="E9" s="21"/>
      <c r="F9" s="21"/>
      <c r="G9" s="21"/>
      <c r="H9" s="20">
        <v>50000.0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A10" s="21"/>
      <c r="B10" s="21"/>
      <c r="C10" s="22"/>
      <c r="D10" s="23"/>
      <c r="E10" s="21"/>
      <c r="F10" s="21"/>
      <c r="G10" s="21"/>
      <c r="H10" s="24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4.25" customHeight="1">
      <c r="A11" s="21"/>
      <c r="B11" s="21"/>
      <c r="C11" s="22"/>
      <c r="D11" s="21"/>
      <c r="E11" s="21"/>
      <c r="F11" s="21"/>
      <c r="G11" s="21"/>
      <c r="H11" s="20">
        <f>+SUM(H5:H10)</f>
        <v>1149422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15"/>
      <c r="B12" s="15"/>
      <c r="C12" s="16"/>
      <c r="D12" s="15"/>
      <c r="E12" s="15"/>
      <c r="F12" s="15"/>
      <c r="G12" s="15"/>
      <c r="H12" s="25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A13" s="19"/>
      <c r="B13" s="19"/>
      <c r="C13" s="19"/>
      <c r="D13" s="19" t="s">
        <v>18</v>
      </c>
      <c r="G13" s="18"/>
      <c r="H13" s="20"/>
      <c r="I13" s="3"/>
      <c r="J13" s="3"/>
      <c r="K13" s="18"/>
      <c r="L13" s="18"/>
      <c r="M13" s="18"/>
      <c r="N13" s="18"/>
      <c r="O13" s="18"/>
      <c r="P13" s="18"/>
      <c r="Q13" s="18"/>
      <c r="R13" s="18"/>
      <c r="S13" s="18"/>
      <c r="T13" s="3"/>
      <c r="U13" s="3"/>
      <c r="V13" s="3"/>
      <c r="W13" s="3"/>
      <c r="X13" s="3"/>
      <c r="Y13" s="3"/>
      <c r="Z13" s="3"/>
    </row>
    <row r="14" ht="14.25" customHeight="1">
      <c r="A14" s="15"/>
      <c r="B14" s="15"/>
      <c r="C14" s="26"/>
      <c r="D14" s="23" t="s">
        <v>19</v>
      </c>
      <c r="E14" s="15"/>
      <c r="F14" s="15"/>
      <c r="G14" s="15"/>
      <c r="H14" s="20">
        <v>617743.0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4.25" customHeight="1">
      <c r="A15" s="15"/>
      <c r="B15" s="15"/>
      <c r="C15" s="15"/>
      <c r="D15" s="23" t="s">
        <v>20</v>
      </c>
      <c r="E15" s="16"/>
      <c r="F15" s="15"/>
      <c r="G15" s="15"/>
      <c r="H15" s="20">
        <v>0.0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4.25" customHeight="1">
      <c r="A16" s="15"/>
      <c r="B16" s="15"/>
      <c r="C16" s="15"/>
      <c r="D16" s="16" t="s">
        <v>21</v>
      </c>
      <c r="E16" s="16"/>
      <c r="F16" s="15"/>
      <c r="G16" s="15"/>
      <c r="H16" s="20">
        <v>600.0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4.25" customHeight="1">
      <c r="A17" s="15"/>
      <c r="B17" s="15"/>
      <c r="C17" s="15"/>
      <c r="D17" s="16" t="s">
        <v>22</v>
      </c>
      <c r="E17" s="15"/>
      <c r="F17" s="27"/>
      <c r="G17" s="27"/>
      <c r="H17" s="20">
        <v>0.0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4.25" customHeight="1">
      <c r="A18" s="15"/>
      <c r="B18" s="15"/>
      <c r="C18" s="15"/>
      <c r="D18" s="16" t="s">
        <v>23</v>
      </c>
      <c r="E18" s="15"/>
      <c r="F18" s="27"/>
      <c r="G18" s="27"/>
      <c r="H18" s="20">
        <v>1450.0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15"/>
      <c r="B19" s="15"/>
      <c r="C19" s="15"/>
      <c r="D19" s="16" t="s">
        <v>24</v>
      </c>
      <c r="E19" s="15"/>
      <c r="F19" s="27"/>
      <c r="G19" s="27"/>
      <c r="H19" s="20">
        <f>3000+2500+500+300+10700+500</f>
        <v>17500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4.25" customHeight="1">
      <c r="A20" s="15"/>
      <c r="B20" s="15"/>
      <c r="C20" s="15"/>
      <c r="D20" s="16" t="s">
        <v>25</v>
      </c>
      <c r="E20" s="15"/>
      <c r="F20" s="27"/>
      <c r="G20" s="27"/>
      <c r="H20" s="20">
        <f>800+1800</f>
        <v>2600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4.25" customHeight="1">
      <c r="A21" s="15"/>
      <c r="B21" s="15"/>
      <c r="C21" s="15"/>
      <c r="D21" s="16" t="s">
        <v>26</v>
      </c>
      <c r="E21" s="15"/>
      <c r="F21" s="27"/>
      <c r="G21" s="27"/>
      <c r="H21" s="20">
        <v>6500.0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4.25" customHeight="1">
      <c r="A22" s="15"/>
      <c r="B22" s="15"/>
      <c r="C22" s="15"/>
      <c r="D22" s="16" t="s">
        <v>27</v>
      </c>
      <c r="E22" s="15"/>
      <c r="F22" s="27"/>
      <c r="G22" s="27"/>
      <c r="H22" s="20">
        <v>1050.0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4.25" customHeight="1">
      <c r="A23" s="15"/>
      <c r="B23" s="15"/>
      <c r="C23" s="15"/>
      <c r="D23" s="16" t="s">
        <v>28</v>
      </c>
      <c r="E23" s="15"/>
      <c r="F23" s="27"/>
      <c r="G23" s="27"/>
      <c r="H23" s="20">
        <v>9090.0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4.25" customHeight="1">
      <c r="A24" s="15"/>
      <c r="B24" s="15"/>
      <c r="C24" s="15"/>
      <c r="D24" s="16" t="s">
        <v>29</v>
      </c>
      <c r="E24" s="15"/>
      <c r="F24" s="27"/>
      <c r="G24" s="27"/>
      <c r="H24" s="20">
        <v>525.0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4.25" customHeight="1">
      <c r="A25" s="15"/>
      <c r="B25" s="15"/>
      <c r="C25" s="15"/>
      <c r="D25" s="16" t="s">
        <v>30</v>
      </c>
      <c r="E25" s="15"/>
      <c r="F25" s="27"/>
      <c r="G25" s="27"/>
      <c r="H25" s="20">
        <v>38747.25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4.25" customHeight="1">
      <c r="A26" s="15"/>
      <c r="B26" s="15"/>
      <c r="C26" s="15"/>
      <c r="D26" s="16" t="s">
        <v>31</v>
      </c>
      <c r="E26" s="15"/>
      <c r="F26" s="27"/>
      <c r="G26" s="27"/>
      <c r="H26" s="20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4.25" customHeight="1">
      <c r="A27" s="15"/>
      <c r="B27" s="15"/>
      <c r="C27" s="15"/>
      <c r="D27" s="16"/>
      <c r="E27" s="16" t="s">
        <v>32</v>
      </c>
      <c r="F27" s="27"/>
      <c r="G27" s="27"/>
      <c r="H27" s="20">
        <v>209.0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4.25" customHeight="1">
      <c r="A28" s="15"/>
      <c r="B28" s="15"/>
      <c r="C28" s="15"/>
      <c r="D28" s="16"/>
      <c r="E28" s="16" t="s">
        <v>33</v>
      </c>
      <c r="F28" s="27"/>
      <c r="G28" s="27"/>
      <c r="H28" s="20">
        <v>34637.0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4.25" customHeight="1">
      <c r="A29" s="15"/>
      <c r="B29" s="15"/>
      <c r="C29" s="15"/>
      <c r="D29" s="15"/>
      <c r="E29" s="16" t="s">
        <v>34</v>
      </c>
      <c r="F29" s="27"/>
      <c r="G29" s="27"/>
      <c r="H29" s="20">
        <v>1400.0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4.25" customHeight="1">
      <c r="A30" s="15"/>
      <c r="B30" s="15"/>
      <c r="C30" s="15"/>
      <c r="D30" s="15"/>
      <c r="E30" s="16" t="s">
        <v>35</v>
      </c>
      <c r="F30" s="27"/>
      <c r="G30" s="27"/>
      <c r="H30" s="20">
        <v>31000.0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4.25" customHeight="1">
      <c r="A31" s="15"/>
      <c r="B31" s="15"/>
      <c r="C31" s="15"/>
      <c r="D31" s="15"/>
      <c r="E31" s="28" t="s">
        <v>36</v>
      </c>
      <c r="F31" s="29"/>
      <c r="G31" s="27"/>
      <c r="H31" s="20">
        <v>6000.0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4.25" customHeight="1">
      <c r="A32" s="15"/>
      <c r="B32" s="15"/>
      <c r="C32" s="15"/>
      <c r="D32" s="30"/>
      <c r="E32" s="31" t="s">
        <v>37</v>
      </c>
      <c r="F32" s="32"/>
      <c r="G32" s="27"/>
      <c r="H32" s="20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4.25" customHeight="1">
      <c r="A33" s="15"/>
      <c r="B33" s="15"/>
      <c r="C33" s="15"/>
      <c r="D33" s="16" t="s">
        <v>38</v>
      </c>
      <c r="E33" s="27"/>
      <c r="F33" s="15"/>
      <c r="G33" s="15"/>
      <c r="H33" s="20">
        <v>17700.0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4.25" customHeight="1">
      <c r="A34" s="15"/>
      <c r="B34" s="15"/>
      <c r="C34" s="15"/>
      <c r="D34" s="16" t="s">
        <v>39</v>
      </c>
      <c r="E34" s="27"/>
      <c r="F34" s="15"/>
      <c r="G34" s="15"/>
      <c r="H34" s="20">
        <v>1000.0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4.25" customHeight="1">
      <c r="A35" s="15"/>
      <c r="B35" s="15"/>
      <c r="C35" s="15"/>
      <c r="D35" s="16" t="s">
        <v>40</v>
      </c>
      <c r="E35" s="27"/>
      <c r="F35" s="15"/>
      <c r="G35" s="15"/>
      <c r="H35" s="20">
        <v>12180.0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4.25" customHeight="1">
      <c r="A36" s="15"/>
      <c r="B36" s="15"/>
      <c r="C36" s="15"/>
      <c r="D36" s="16" t="s">
        <v>41</v>
      </c>
      <c r="E36" s="27"/>
      <c r="F36" s="15"/>
      <c r="G36" s="15"/>
      <c r="H36" s="20">
        <f>3000+2000+4000</f>
        <v>9000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4.25" customHeight="1">
      <c r="A37" s="15"/>
      <c r="B37" s="15"/>
      <c r="C37" s="15"/>
      <c r="D37" s="16" t="s">
        <v>42</v>
      </c>
      <c r="E37" s="27"/>
      <c r="F37" s="15"/>
      <c r="G37" s="15"/>
      <c r="H37" s="20">
        <v>17067.0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7.25" customHeight="1">
      <c r="A38" s="15"/>
      <c r="B38" s="15"/>
      <c r="C38" s="15"/>
      <c r="D38" s="16" t="s">
        <v>43</v>
      </c>
      <c r="G38" s="15"/>
      <c r="H38" s="20">
        <v>2000.0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15"/>
      <c r="B39" s="15"/>
      <c r="C39" s="15"/>
      <c r="D39" s="16" t="s">
        <v>44</v>
      </c>
      <c r="E39" s="27"/>
      <c r="F39" s="15"/>
      <c r="G39" s="15"/>
      <c r="H39" s="20">
        <v>5138.0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15"/>
      <c r="B40" s="15"/>
      <c r="C40" s="15"/>
      <c r="D40" s="16" t="s">
        <v>45</v>
      </c>
      <c r="E40" s="27"/>
      <c r="F40" s="15"/>
      <c r="G40" s="15"/>
      <c r="H40" s="20">
        <f>3950+1788+3000</f>
        <v>8738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4.25" customHeight="1">
      <c r="A41" s="15"/>
      <c r="B41" s="15"/>
      <c r="C41" s="15"/>
      <c r="D41" s="16" t="s">
        <v>46</v>
      </c>
      <c r="E41" s="27"/>
      <c r="F41" s="15"/>
      <c r="G41" s="15"/>
      <c r="H41" s="20">
        <v>4075.0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15"/>
      <c r="B42" s="15"/>
      <c r="C42" s="15"/>
      <c r="D42" s="16" t="s">
        <v>47</v>
      </c>
      <c r="E42" s="27"/>
      <c r="F42" s="15"/>
      <c r="G42" s="15"/>
      <c r="H42" s="20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15"/>
      <c r="B43" s="15"/>
      <c r="C43" s="15"/>
      <c r="D43" s="16"/>
      <c r="E43" s="16" t="s">
        <v>48</v>
      </c>
      <c r="F43" s="15"/>
      <c r="G43" s="15"/>
      <c r="H43" s="20">
        <v>2500.0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4.25" customHeight="1">
      <c r="A44" s="15"/>
      <c r="B44" s="15"/>
      <c r="C44" s="15"/>
      <c r="D44" s="16"/>
      <c r="E44" s="16" t="s">
        <v>49</v>
      </c>
      <c r="F44" s="27"/>
      <c r="G44" s="27"/>
      <c r="H44" s="20">
        <v>4000.0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4.25" customHeight="1">
      <c r="A45" s="15"/>
      <c r="B45" s="15"/>
      <c r="C45" s="15"/>
      <c r="D45" s="15"/>
      <c r="E45" s="16" t="s">
        <v>50</v>
      </c>
      <c r="F45" s="27"/>
      <c r="G45" s="27"/>
      <c r="H45" s="20">
        <v>7548.0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15"/>
      <c r="B46" s="15"/>
      <c r="C46" s="15"/>
      <c r="D46" s="15"/>
      <c r="E46" s="16" t="s">
        <v>51</v>
      </c>
      <c r="F46" s="27"/>
      <c r="G46" s="27"/>
      <c r="H46" s="20">
        <v>1075.0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15"/>
      <c r="B47" s="15"/>
      <c r="C47" s="15"/>
      <c r="D47" s="15"/>
      <c r="E47" s="28" t="s">
        <v>52</v>
      </c>
      <c r="F47" s="29"/>
      <c r="G47" s="27"/>
      <c r="H47" s="20">
        <v>2250.0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15"/>
      <c r="B48" s="15"/>
      <c r="C48" s="15"/>
      <c r="D48" s="30"/>
      <c r="E48" s="28" t="s">
        <v>53</v>
      </c>
      <c r="F48" s="33"/>
      <c r="G48" s="15"/>
      <c r="H48" s="20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5.5" customHeight="1">
      <c r="A49" s="15"/>
      <c r="B49" s="15"/>
      <c r="C49" s="15"/>
      <c r="D49" s="16" t="s">
        <v>54</v>
      </c>
      <c r="E49" s="27"/>
      <c r="F49" s="15"/>
      <c r="G49" s="15"/>
      <c r="H49" s="20">
        <v>4000.0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15"/>
      <c r="B50" s="15"/>
      <c r="C50" s="15"/>
      <c r="D50" s="16" t="s">
        <v>55</v>
      </c>
      <c r="E50" s="27"/>
      <c r="F50" s="15"/>
      <c r="G50" s="15"/>
      <c r="H50" s="20">
        <v>1782.0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5"/>
      <c r="B51" s="15"/>
      <c r="C51" s="15"/>
      <c r="D51" s="16" t="s">
        <v>56</v>
      </c>
      <c r="G51" s="15"/>
      <c r="H51" s="20">
        <v>4125.0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15"/>
      <c r="B52" s="15"/>
      <c r="C52" s="15"/>
      <c r="D52" s="16" t="s">
        <v>57</v>
      </c>
      <c r="E52" s="27"/>
      <c r="F52" s="15"/>
      <c r="G52" s="15"/>
      <c r="H52" s="20">
        <v>250.0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15"/>
      <c r="B53" s="15"/>
      <c r="C53" s="15"/>
      <c r="D53" s="28" t="s">
        <v>58</v>
      </c>
      <c r="E53" s="29"/>
      <c r="F53" s="33"/>
      <c r="G53" s="15"/>
      <c r="H53" s="2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15"/>
      <c r="B54" s="15"/>
      <c r="C54" s="15"/>
      <c r="D54" s="26" t="s">
        <v>59</v>
      </c>
      <c r="E54" s="27"/>
      <c r="F54" s="27"/>
      <c r="G54" s="27"/>
      <c r="H54" s="20">
        <f>+SUM(H14:H53)</f>
        <v>873479.25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15"/>
      <c r="B55" s="15"/>
      <c r="C55" s="15"/>
      <c r="D55" s="26"/>
      <c r="E55" s="27"/>
      <c r="F55" s="27"/>
      <c r="G55" s="27"/>
      <c r="H55" s="20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15"/>
      <c r="B56" s="15"/>
      <c r="C56" s="15"/>
      <c r="D56" s="16"/>
      <c r="E56" s="15"/>
      <c r="F56" s="15"/>
      <c r="G56" s="15"/>
      <c r="H56" s="20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15"/>
      <c r="B57" s="15"/>
      <c r="C57" s="15"/>
      <c r="D57" s="26" t="s">
        <v>60</v>
      </c>
      <c r="E57" s="15"/>
      <c r="F57" s="15"/>
      <c r="G57" s="15"/>
      <c r="H57" s="20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15"/>
      <c r="B58" s="15"/>
      <c r="C58" s="15"/>
      <c r="D58" s="26"/>
      <c r="E58" s="22" t="s">
        <v>61</v>
      </c>
      <c r="F58" s="15"/>
      <c r="G58" s="15"/>
      <c r="H58" s="20">
        <v>12725.0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15"/>
      <c r="B59" s="15"/>
      <c r="C59" s="15"/>
      <c r="D59" s="26"/>
      <c r="E59" s="22" t="s">
        <v>62</v>
      </c>
      <c r="F59" s="15"/>
      <c r="G59" s="15"/>
      <c r="H59" s="20">
        <v>7845.0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15"/>
      <c r="B60" s="15"/>
      <c r="C60" s="15"/>
      <c r="D60" s="26"/>
      <c r="E60" s="22" t="s">
        <v>63</v>
      </c>
      <c r="F60" s="15"/>
      <c r="G60" s="15"/>
      <c r="H60" s="20">
        <v>21818.0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15"/>
      <c r="B61" s="15"/>
      <c r="C61" s="15"/>
      <c r="D61" s="26"/>
      <c r="E61" s="22" t="s">
        <v>64</v>
      </c>
      <c r="F61" s="15"/>
      <c r="G61" s="15"/>
      <c r="H61" s="20">
        <v>9053.0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15"/>
      <c r="B62" s="15"/>
      <c r="C62" s="15"/>
      <c r="D62" s="26"/>
      <c r="E62" s="22" t="s">
        <v>65</v>
      </c>
      <c r="F62" s="15"/>
      <c r="G62" s="15"/>
      <c r="H62" s="20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15"/>
      <c r="B63" s="15"/>
      <c r="C63" s="15"/>
      <c r="D63" s="26"/>
      <c r="E63" s="16" t="s">
        <v>66</v>
      </c>
      <c r="F63" s="15"/>
      <c r="G63" s="15"/>
      <c r="H63" s="20">
        <v>1400.0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15"/>
      <c r="B64" s="15"/>
      <c r="C64" s="15"/>
      <c r="D64" s="26"/>
      <c r="E64" s="16" t="s">
        <v>67</v>
      </c>
      <c r="F64" s="15"/>
      <c r="G64" s="15"/>
      <c r="H64" s="20">
        <v>3000.0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15"/>
      <c r="B65" s="15"/>
      <c r="C65" s="15"/>
      <c r="D65" s="26"/>
      <c r="E65" s="34" t="s">
        <v>68</v>
      </c>
      <c r="F65" s="33"/>
      <c r="G65" s="15"/>
      <c r="H65" s="24">
        <v>5150.0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15"/>
      <c r="B66" s="15"/>
      <c r="C66" s="15"/>
      <c r="D66" s="16"/>
      <c r="E66" s="35" t="s">
        <v>69</v>
      </c>
      <c r="F66" s="15"/>
      <c r="G66" s="15"/>
      <c r="H66" s="20">
        <f>SUM(H58:H65)</f>
        <v>60991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15"/>
      <c r="B67" s="15"/>
      <c r="C67" s="15"/>
      <c r="D67" s="16"/>
      <c r="E67" s="22"/>
      <c r="F67" s="15"/>
      <c r="G67" s="15"/>
      <c r="H67" s="20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15"/>
      <c r="B68" s="15"/>
      <c r="C68" s="15"/>
      <c r="D68" s="16"/>
      <c r="E68" s="15"/>
      <c r="F68" s="15"/>
      <c r="G68" s="15"/>
      <c r="H68" s="20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15"/>
      <c r="B69" s="15"/>
      <c r="C69" s="15"/>
      <c r="D69" s="26" t="s">
        <v>70</v>
      </c>
      <c r="E69" s="15"/>
      <c r="F69" s="15"/>
      <c r="G69" s="15"/>
      <c r="H69" s="20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15"/>
      <c r="B70" s="15"/>
      <c r="C70" s="15"/>
      <c r="D70" s="15"/>
      <c r="E70" s="16" t="s">
        <v>71</v>
      </c>
      <c r="F70" s="15"/>
      <c r="G70" s="15"/>
      <c r="H70" s="20">
        <v>38007.0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15"/>
      <c r="B71" s="15"/>
      <c r="C71" s="15"/>
      <c r="D71" s="15"/>
      <c r="E71" s="16" t="s">
        <v>72</v>
      </c>
      <c r="F71" s="15"/>
      <c r="G71" s="15"/>
      <c r="H71" s="20">
        <v>27596.0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15"/>
      <c r="B72" s="15"/>
      <c r="C72" s="15"/>
      <c r="D72" s="15"/>
      <c r="E72" s="16" t="s">
        <v>73</v>
      </c>
      <c r="F72" s="15"/>
      <c r="G72" s="15"/>
      <c r="H72" s="20">
        <v>2590.0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15"/>
      <c r="B73" s="15"/>
      <c r="C73" s="15"/>
      <c r="D73" s="15"/>
      <c r="E73" s="16" t="s">
        <v>74</v>
      </c>
      <c r="F73" s="15"/>
      <c r="G73" s="15"/>
      <c r="H73" s="20">
        <v>16053.0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15"/>
      <c r="B74" s="15"/>
      <c r="C74" s="15"/>
      <c r="D74" s="15"/>
      <c r="E74" s="16" t="s">
        <v>75</v>
      </c>
      <c r="F74" s="15"/>
      <c r="G74" s="15"/>
      <c r="H74" s="20">
        <v>3594.0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15"/>
      <c r="B75" s="15"/>
      <c r="C75" s="15"/>
      <c r="D75" s="15"/>
      <c r="E75" s="16" t="s">
        <v>76</v>
      </c>
      <c r="F75" s="15"/>
      <c r="G75" s="15"/>
      <c r="H75" s="20">
        <v>5500.0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15"/>
      <c r="B76" s="15"/>
      <c r="C76" s="15"/>
      <c r="D76" s="15"/>
      <c r="E76" s="16" t="s">
        <v>77</v>
      </c>
      <c r="F76" s="15"/>
      <c r="G76" s="15"/>
      <c r="H76" s="20">
        <v>12555.0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15"/>
      <c r="B77" s="15"/>
      <c r="C77" s="15"/>
      <c r="D77" s="15"/>
      <c r="E77" s="16" t="s">
        <v>78</v>
      </c>
      <c r="F77" s="15"/>
      <c r="G77" s="15"/>
      <c r="H77" s="20">
        <v>5469.0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15"/>
      <c r="B78" s="15"/>
      <c r="C78" s="15"/>
      <c r="D78" s="15"/>
      <c r="E78" s="16" t="s">
        <v>79</v>
      </c>
      <c r="F78" s="15"/>
      <c r="G78" s="15"/>
      <c r="H78" s="20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15"/>
      <c r="B79" s="15"/>
      <c r="C79" s="15"/>
      <c r="D79" s="15"/>
      <c r="E79" s="16" t="s">
        <v>80</v>
      </c>
      <c r="F79" s="15"/>
      <c r="G79" s="15"/>
      <c r="H79" s="20">
        <v>12972.0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15"/>
      <c r="B80" s="15"/>
      <c r="C80" s="15"/>
      <c r="D80" s="15"/>
      <c r="E80" s="16" t="s">
        <v>81</v>
      </c>
      <c r="F80" s="15"/>
      <c r="G80" s="15"/>
      <c r="H80" s="20">
        <v>5463.0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15"/>
      <c r="B81" s="15"/>
      <c r="C81" s="15"/>
      <c r="D81" s="15"/>
      <c r="E81" s="16" t="s">
        <v>82</v>
      </c>
      <c r="F81" s="15"/>
      <c r="G81" s="15"/>
      <c r="H81" s="20">
        <v>179.0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15"/>
      <c r="B82" s="15"/>
      <c r="C82" s="15"/>
      <c r="D82" s="15"/>
      <c r="E82" s="16" t="s">
        <v>83</v>
      </c>
      <c r="F82" s="15"/>
      <c r="G82" s="15"/>
      <c r="H82" s="20">
        <v>28003.09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15"/>
      <c r="B83" s="15"/>
      <c r="C83" s="15"/>
      <c r="D83" s="15"/>
      <c r="E83" s="16" t="s">
        <v>84</v>
      </c>
      <c r="F83" s="15"/>
      <c r="G83" s="15"/>
      <c r="H83" s="20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15"/>
      <c r="B84" s="15"/>
      <c r="C84" s="15"/>
      <c r="D84" s="15"/>
      <c r="E84" s="16" t="s">
        <v>85</v>
      </c>
      <c r="F84" s="15"/>
      <c r="G84" s="15"/>
      <c r="H84" s="20">
        <v>4960.0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15"/>
      <c r="B85" s="15"/>
      <c r="C85" s="15"/>
      <c r="D85" s="15"/>
      <c r="E85" s="16" t="s">
        <v>86</v>
      </c>
      <c r="F85" s="15"/>
      <c r="G85" s="15"/>
      <c r="H85" s="20">
        <v>3610.0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15"/>
      <c r="B86" s="15"/>
      <c r="C86" s="15"/>
      <c r="D86" s="15"/>
      <c r="E86" s="16" t="s">
        <v>87</v>
      </c>
      <c r="F86" s="15"/>
      <c r="G86" s="15"/>
      <c r="H86" s="20">
        <v>4644.0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15"/>
      <c r="B87" s="15"/>
      <c r="C87" s="15"/>
      <c r="D87" s="15"/>
      <c r="E87" s="28" t="s">
        <v>88</v>
      </c>
      <c r="F87" s="29"/>
      <c r="G87" s="27"/>
      <c r="H87" s="24">
        <v>1000.0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15"/>
      <c r="B88" s="15"/>
      <c r="C88" s="15"/>
      <c r="D88" s="30"/>
      <c r="E88" s="26" t="s">
        <v>89</v>
      </c>
      <c r="F88" s="27"/>
      <c r="G88" s="27"/>
      <c r="H88" s="20">
        <f>+SUM(H69:H87)</f>
        <v>172195.09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15"/>
      <c r="B89" s="15"/>
      <c r="C89" s="15"/>
      <c r="D89" s="26"/>
      <c r="E89" s="30"/>
      <c r="F89" s="30"/>
      <c r="G89" s="30"/>
      <c r="H89" s="20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15"/>
      <c r="B90" s="15"/>
      <c r="C90" s="15"/>
      <c r="D90" s="26"/>
      <c r="E90" s="27"/>
      <c r="F90" s="27"/>
      <c r="G90" s="27"/>
      <c r="H90" s="20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15"/>
      <c r="B91" s="15"/>
      <c r="C91" s="15"/>
      <c r="D91" s="26" t="s">
        <v>90</v>
      </c>
      <c r="E91" s="27"/>
      <c r="F91" s="27"/>
      <c r="G91" s="27"/>
      <c r="H91" s="20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15"/>
      <c r="B92" s="15"/>
      <c r="C92" s="15"/>
      <c r="D92" s="26"/>
      <c r="E92" s="22" t="s">
        <v>91</v>
      </c>
      <c r="F92" s="27"/>
      <c r="G92" s="27"/>
      <c r="H92" s="20">
        <v>13500.0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15"/>
      <c r="B93" s="15"/>
      <c r="C93" s="15"/>
      <c r="D93" s="26"/>
      <c r="E93" s="22" t="s">
        <v>92</v>
      </c>
      <c r="F93" s="27"/>
      <c r="G93" s="27"/>
      <c r="H93" s="20">
        <v>0.0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15"/>
      <c r="B94" s="15"/>
      <c r="C94" s="15"/>
      <c r="D94" s="26"/>
      <c r="E94" s="22" t="s">
        <v>93</v>
      </c>
      <c r="F94" s="27"/>
      <c r="G94" s="27"/>
      <c r="H94" s="20">
        <v>17441.0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15"/>
      <c r="B95" s="15"/>
      <c r="C95" s="15"/>
      <c r="D95" s="26"/>
      <c r="E95" s="22" t="s">
        <v>94</v>
      </c>
      <c r="F95" s="27"/>
      <c r="G95" s="27"/>
      <c r="H95" s="20">
        <v>1800.0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15"/>
      <c r="B96" s="15"/>
      <c r="C96" s="15"/>
      <c r="D96" s="26"/>
      <c r="E96" s="22" t="s">
        <v>95</v>
      </c>
      <c r="F96" s="27"/>
      <c r="G96" s="27"/>
      <c r="H96" s="20">
        <v>3000.0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15"/>
      <c r="B97" s="15"/>
      <c r="C97" s="15"/>
      <c r="D97" s="26"/>
      <c r="E97" s="22" t="s">
        <v>96</v>
      </c>
      <c r="F97" s="29"/>
      <c r="G97" s="27"/>
      <c r="H97" s="24">
        <v>2500.0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15"/>
      <c r="B98" s="15"/>
      <c r="C98" s="15"/>
      <c r="D98" s="30"/>
      <c r="E98" s="26" t="s">
        <v>97</v>
      </c>
      <c r="F98" s="15"/>
      <c r="G98" s="15"/>
      <c r="H98" s="20">
        <f>+SUM(H92:H97)</f>
        <v>38241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15"/>
      <c r="B99" s="15"/>
      <c r="C99" s="15"/>
      <c r="D99" s="16"/>
      <c r="E99" s="30"/>
      <c r="F99" s="30"/>
      <c r="G99" s="30"/>
      <c r="H99" s="20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15"/>
      <c r="B100" s="15"/>
      <c r="C100" s="36" t="s">
        <v>98</v>
      </c>
      <c r="D100" s="29"/>
      <c r="E100" s="33"/>
      <c r="F100" s="29"/>
      <c r="G100" s="27"/>
      <c r="H100" s="20">
        <f>H98+H88+H66+H54</f>
        <v>1144906.34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15"/>
      <c r="B101" s="15"/>
      <c r="C101" s="16"/>
      <c r="D101" s="15"/>
      <c r="E101" s="27"/>
      <c r="F101" s="15"/>
      <c r="G101" s="15"/>
      <c r="H101" s="20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15"/>
      <c r="B102" s="27"/>
      <c r="C102" s="36" t="s">
        <v>99</v>
      </c>
      <c r="D102" s="29"/>
      <c r="E102" s="33"/>
      <c r="F102" s="29"/>
      <c r="G102" s="27"/>
      <c r="H102" s="20">
        <f>H11-H100</f>
        <v>4515.66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27"/>
      <c r="B103" s="27"/>
      <c r="C103" s="27"/>
      <c r="D103" s="27"/>
      <c r="E103" s="27"/>
      <c r="F103" s="27"/>
      <c r="G103" s="27"/>
      <c r="H103" s="37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27"/>
      <c r="B104" s="27"/>
      <c r="C104" s="27"/>
      <c r="D104" s="27"/>
      <c r="E104" s="27"/>
      <c r="F104" s="27"/>
      <c r="G104" s="27"/>
      <c r="H104" s="37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27"/>
      <c r="B105" s="27"/>
      <c r="C105" s="27"/>
      <c r="D105" s="27"/>
      <c r="E105" s="27"/>
      <c r="F105" s="38"/>
      <c r="G105" s="38"/>
      <c r="H105" s="39"/>
      <c r="I105" s="40"/>
      <c r="J105" s="40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27"/>
      <c r="B106" s="27"/>
      <c r="C106" s="27"/>
      <c r="D106" s="27"/>
      <c r="E106" s="27"/>
      <c r="F106" s="38"/>
      <c r="G106" s="38"/>
      <c r="H106" s="39"/>
      <c r="I106" s="41"/>
      <c r="J106" s="42"/>
      <c r="K106" s="43"/>
      <c r="L106" s="43"/>
      <c r="M106" s="43"/>
      <c r="N106" s="43"/>
      <c r="O106" s="43"/>
      <c r="P106" s="43"/>
      <c r="Q106" s="43"/>
      <c r="R106" s="43"/>
      <c r="S106" s="43"/>
      <c r="T106" s="3"/>
      <c r="U106" s="3"/>
      <c r="V106" s="3"/>
      <c r="W106" s="3"/>
      <c r="X106" s="3"/>
      <c r="Y106" s="3"/>
      <c r="Z106" s="3"/>
    </row>
    <row r="107" ht="14.25" customHeight="1">
      <c r="A107" s="27"/>
      <c r="B107" s="27"/>
      <c r="C107" s="27"/>
      <c r="D107" s="27"/>
      <c r="E107" s="27"/>
      <c r="F107" s="38"/>
      <c r="G107" s="38"/>
      <c r="H107" s="39"/>
      <c r="I107" s="42"/>
      <c r="J107" s="42"/>
      <c r="K107" s="43"/>
      <c r="L107" s="43"/>
      <c r="M107" s="43"/>
      <c r="N107" s="43"/>
      <c r="O107" s="43"/>
      <c r="P107" s="43"/>
      <c r="Q107" s="43"/>
      <c r="R107" s="43"/>
      <c r="S107" s="43"/>
      <c r="T107" s="3"/>
      <c r="U107" s="3"/>
      <c r="V107" s="3"/>
      <c r="W107" s="3"/>
      <c r="X107" s="3"/>
      <c r="Y107" s="3"/>
      <c r="Z107" s="3"/>
    </row>
    <row r="108" ht="14.25" customHeight="1">
      <c r="A108" s="27"/>
      <c r="B108" s="27"/>
      <c r="C108" s="27"/>
      <c r="D108" s="27"/>
      <c r="E108" s="27"/>
      <c r="F108" s="38"/>
      <c r="G108" s="38"/>
      <c r="H108" s="39"/>
      <c r="I108" s="42"/>
      <c r="J108" s="42"/>
      <c r="K108" s="43"/>
      <c r="L108" s="43"/>
      <c r="M108" s="43"/>
      <c r="N108" s="43"/>
      <c r="O108" s="43"/>
      <c r="P108" s="43"/>
      <c r="Q108" s="43"/>
      <c r="R108" s="43"/>
      <c r="S108" s="43"/>
      <c r="T108" s="3"/>
      <c r="U108" s="3"/>
      <c r="V108" s="3"/>
      <c r="W108" s="3"/>
      <c r="X108" s="3"/>
      <c r="Y108" s="3"/>
      <c r="Z108" s="3"/>
    </row>
    <row r="109" ht="14.25" customHeight="1">
      <c r="A109" s="27"/>
      <c r="B109" s="27"/>
      <c r="C109" s="27"/>
      <c r="D109" s="27"/>
      <c r="E109" s="27"/>
      <c r="F109" s="3"/>
      <c r="G109" s="27"/>
      <c r="H109" s="37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3"/>
      <c r="U109" s="3"/>
      <c r="V109" s="3"/>
      <c r="W109" s="3"/>
      <c r="X109" s="3"/>
      <c r="Y109" s="3"/>
      <c r="Z109" s="3"/>
    </row>
    <row r="110" ht="14.25" customHeight="1">
      <c r="A110" s="27"/>
      <c r="B110" s="27"/>
      <c r="C110" s="27"/>
      <c r="D110" s="27"/>
      <c r="E110" s="27"/>
      <c r="F110" s="27"/>
      <c r="G110" s="27"/>
      <c r="H110" s="37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27"/>
      <c r="B111" s="27"/>
      <c r="C111" s="27"/>
      <c r="D111" s="27"/>
      <c r="E111" s="27"/>
      <c r="F111" s="27"/>
      <c r="G111" s="27"/>
      <c r="H111" s="37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27"/>
      <c r="B112" s="27"/>
      <c r="C112" s="27"/>
      <c r="D112" s="27"/>
      <c r="E112" s="27"/>
      <c r="F112" s="27"/>
      <c r="G112" s="27"/>
      <c r="H112" s="37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27"/>
      <c r="B113" s="27"/>
      <c r="C113" s="27"/>
      <c r="D113" s="27"/>
      <c r="E113" s="27"/>
      <c r="F113" s="27"/>
      <c r="G113" s="27"/>
      <c r="H113" s="37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27"/>
      <c r="B114" s="27"/>
      <c r="C114" s="27"/>
      <c r="D114" s="27"/>
      <c r="E114" s="27"/>
      <c r="F114" s="27"/>
      <c r="G114" s="27"/>
      <c r="H114" s="37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27"/>
      <c r="B115" s="27"/>
      <c r="C115" s="27"/>
      <c r="D115" s="27"/>
      <c r="E115" s="27"/>
      <c r="F115" s="27"/>
      <c r="G115" s="27"/>
      <c r="H115" s="37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27"/>
      <c r="B116" s="27"/>
      <c r="C116" s="27"/>
      <c r="D116" s="27"/>
      <c r="E116" s="27"/>
      <c r="F116" s="27"/>
      <c r="G116" s="27"/>
      <c r="H116" s="37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27"/>
      <c r="B117" s="27"/>
      <c r="C117" s="27"/>
      <c r="D117" s="27"/>
      <c r="E117" s="27"/>
      <c r="F117" s="27"/>
      <c r="G117" s="27"/>
      <c r="H117" s="37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27"/>
      <c r="B118" s="27"/>
      <c r="C118" s="27"/>
      <c r="D118" s="27"/>
      <c r="E118" s="27"/>
      <c r="F118" s="27"/>
      <c r="G118" s="27"/>
      <c r="H118" s="37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27"/>
      <c r="B119" s="27"/>
      <c r="C119" s="27"/>
      <c r="D119" s="27"/>
      <c r="E119" s="27"/>
      <c r="F119" s="27"/>
      <c r="G119" s="27"/>
      <c r="H119" s="37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27"/>
      <c r="B120" s="27"/>
      <c r="C120" s="27"/>
      <c r="D120" s="27"/>
      <c r="E120" s="27"/>
      <c r="F120" s="27"/>
      <c r="G120" s="27"/>
      <c r="H120" s="37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27"/>
      <c r="B121" s="27"/>
      <c r="C121" s="27"/>
      <c r="D121" s="27"/>
      <c r="E121" s="27"/>
      <c r="F121" s="27"/>
      <c r="G121" s="27"/>
      <c r="H121" s="37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27"/>
      <c r="B122" s="27"/>
      <c r="C122" s="27"/>
      <c r="D122" s="27"/>
      <c r="E122" s="27"/>
      <c r="F122" s="27"/>
      <c r="G122" s="27"/>
      <c r="H122" s="37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27"/>
      <c r="B123" s="27"/>
      <c r="C123" s="27"/>
      <c r="D123" s="27"/>
      <c r="E123" s="27"/>
      <c r="F123" s="27"/>
      <c r="G123" s="27"/>
      <c r="H123" s="37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27"/>
      <c r="B124" s="27"/>
      <c r="C124" s="27"/>
      <c r="D124" s="27"/>
      <c r="E124" s="27"/>
      <c r="F124" s="27"/>
      <c r="G124" s="27"/>
      <c r="H124" s="37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27"/>
      <c r="B125" s="27"/>
      <c r="C125" s="27"/>
      <c r="D125" s="27"/>
      <c r="E125" s="27"/>
      <c r="F125" s="27"/>
      <c r="G125" s="27"/>
      <c r="H125" s="37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27"/>
      <c r="B126" s="27"/>
      <c r="C126" s="27"/>
      <c r="D126" s="27"/>
      <c r="E126" s="27"/>
      <c r="F126" s="27"/>
      <c r="G126" s="27"/>
      <c r="H126" s="37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27"/>
      <c r="B127" s="27"/>
      <c r="C127" s="27"/>
      <c r="D127" s="27"/>
      <c r="E127" s="27"/>
      <c r="F127" s="27"/>
      <c r="G127" s="27"/>
      <c r="H127" s="37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27"/>
      <c r="B128" s="27"/>
      <c r="C128" s="27"/>
      <c r="D128" s="27"/>
      <c r="E128" s="27"/>
      <c r="F128" s="27"/>
      <c r="G128" s="27"/>
      <c r="H128" s="37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27"/>
      <c r="B129" s="27"/>
      <c r="C129" s="27"/>
      <c r="D129" s="27"/>
      <c r="E129" s="27"/>
      <c r="F129" s="27"/>
      <c r="G129" s="27"/>
      <c r="H129" s="37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27"/>
      <c r="B130" s="27"/>
      <c r="C130" s="27"/>
      <c r="D130" s="27"/>
      <c r="E130" s="27"/>
      <c r="F130" s="27"/>
      <c r="G130" s="27"/>
      <c r="H130" s="37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27"/>
      <c r="B131" s="27"/>
      <c r="C131" s="27"/>
      <c r="D131" s="27"/>
      <c r="E131" s="27"/>
      <c r="F131" s="27"/>
      <c r="G131" s="27"/>
      <c r="H131" s="37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27"/>
      <c r="B132" s="27"/>
      <c r="C132" s="27"/>
      <c r="D132" s="27"/>
      <c r="E132" s="27"/>
      <c r="F132" s="27"/>
      <c r="G132" s="27"/>
      <c r="H132" s="37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27"/>
      <c r="B133" s="27"/>
      <c r="C133" s="27"/>
      <c r="D133" s="27"/>
      <c r="E133" s="27"/>
      <c r="F133" s="27"/>
      <c r="G133" s="27"/>
      <c r="H133" s="37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27"/>
      <c r="B134" s="27"/>
      <c r="C134" s="27"/>
      <c r="D134" s="27"/>
      <c r="E134" s="27"/>
      <c r="F134" s="27"/>
      <c r="G134" s="27"/>
      <c r="H134" s="37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27"/>
      <c r="B135" s="27"/>
      <c r="C135" s="27"/>
      <c r="D135" s="27"/>
      <c r="E135" s="27"/>
      <c r="F135" s="27"/>
      <c r="G135" s="27"/>
      <c r="H135" s="37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27"/>
      <c r="B136" s="27"/>
      <c r="C136" s="27"/>
      <c r="D136" s="27"/>
      <c r="E136" s="27"/>
      <c r="F136" s="27"/>
      <c r="G136" s="27"/>
      <c r="H136" s="37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27"/>
      <c r="B137" s="27"/>
      <c r="C137" s="27"/>
      <c r="D137" s="27"/>
      <c r="E137" s="27"/>
      <c r="F137" s="27"/>
      <c r="G137" s="27"/>
      <c r="H137" s="37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27"/>
      <c r="B138" s="27"/>
      <c r="C138" s="27"/>
      <c r="D138" s="27"/>
      <c r="E138" s="27"/>
      <c r="F138" s="27"/>
      <c r="G138" s="27"/>
      <c r="H138" s="37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27"/>
      <c r="B139" s="27"/>
      <c r="C139" s="27"/>
      <c r="D139" s="27"/>
      <c r="E139" s="27"/>
      <c r="F139" s="27"/>
      <c r="G139" s="27"/>
      <c r="H139" s="37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27"/>
      <c r="B140" s="27"/>
      <c r="C140" s="27"/>
      <c r="D140" s="27"/>
      <c r="E140" s="27"/>
      <c r="F140" s="27"/>
      <c r="G140" s="27"/>
      <c r="H140" s="37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27"/>
      <c r="B141" s="27"/>
      <c r="C141" s="27"/>
      <c r="D141" s="27"/>
      <c r="E141" s="27"/>
      <c r="F141" s="27"/>
      <c r="G141" s="27"/>
      <c r="H141" s="37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27"/>
      <c r="B142" s="27"/>
      <c r="C142" s="27"/>
      <c r="D142" s="27"/>
      <c r="E142" s="27"/>
      <c r="F142" s="27"/>
      <c r="G142" s="27"/>
      <c r="H142" s="37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27"/>
      <c r="B143" s="27"/>
      <c r="C143" s="27"/>
      <c r="D143" s="27"/>
      <c r="E143" s="27"/>
      <c r="F143" s="27"/>
      <c r="G143" s="27"/>
      <c r="H143" s="37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27"/>
      <c r="B144" s="27"/>
      <c r="C144" s="27"/>
      <c r="D144" s="27"/>
      <c r="E144" s="27"/>
      <c r="F144" s="27"/>
      <c r="G144" s="27"/>
      <c r="H144" s="37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27"/>
      <c r="B145" s="27"/>
      <c r="C145" s="27"/>
      <c r="D145" s="27"/>
      <c r="E145" s="27"/>
      <c r="F145" s="27"/>
      <c r="G145" s="27"/>
      <c r="H145" s="37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27"/>
      <c r="B146" s="27"/>
      <c r="C146" s="27"/>
      <c r="D146" s="27"/>
      <c r="E146" s="27"/>
      <c r="F146" s="27"/>
      <c r="G146" s="27"/>
      <c r="H146" s="37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27"/>
      <c r="B147" s="27"/>
      <c r="C147" s="27"/>
      <c r="D147" s="27"/>
      <c r="E147" s="27"/>
      <c r="F147" s="27"/>
      <c r="G147" s="27"/>
      <c r="H147" s="37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27"/>
      <c r="B148" s="27"/>
      <c r="C148" s="27"/>
      <c r="D148" s="27"/>
      <c r="E148" s="27"/>
      <c r="F148" s="27"/>
      <c r="G148" s="27"/>
      <c r="H148" s="37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27"/>
      <c r="B149" s="27"/>
      <c r="C149" s="27"/>
      <c r="D149" s="27"/>
      <c r="E149" s="27"/>
      <c r="F149" s="27"/>
      <c r="G149" s="27"/>
      <c r="H149" s="37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27"/>
      <c r="B150" s="27"/>
      <c r="C150" s="27"/>
      <c r="D150" s="27"/>
      <c r="E150" s="27"/>
      <c r="F150" s="27"/>
      <c r="G150" s="27"/>
      <c r="H150" s="37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27"/>
      <c r="B151" s="27"/>
      <c r="C151" s="27"/>
      <c r="D151" s="27"/>
      <c r="E151" s="27"/>
      <c r="F151" s="27"/>
      <c r="G151" s="27"/>
      <c r="H151" s="37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27"/>
      <c r="B152" s="27"/>
      <c r="C152" s="27"/>
      <c r="D152" s="27"/>
      <c r="E152" s="27"/>
      <c r="F152" s="27"/>
      <c r="G152" s="27"/>
      <c r="H152" s="37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27"/>
      <c r="B153" s="27"/>
      <c r="C153" s="27"/>
      <c r="D153" s="27"/>
      <c r="E153" s="27"/>
      <c r="F153" s="27"/>
      <c r="G153" s="27"/>
      <c r="H153" s="37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27"/>
      <c r="B154" s="27"/>
      <c r="C154" s="27"/>
      <c r="D154" s="27"/>
      <c r="E154" s="27"/>
      <c r="F154" s="27"/>
      <c r="G154" s="27"/>
      <c r="H154" s="37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27"/>
      <c r="B155" s="27"/>
      <c r="C155" s="27"/>
      <c r="D155" s="27"/>
      <c r="E155" s="27"/>
      <c r="F155" s="27"/>
      <c r="G155" s="27"/>
      <c r="H155" s="37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27"/>
      <c r="B156" s="27"/>
      <c r="C156" s="27"/>
      <c r="D156" s="27"/>
      <c r="E156" s="27"/>
      <c r="F156" s="27"/>
      <c r="G156" s="27"/>
      <c r="H156" s="37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27"/>
      <c r="B157" s="27"/>
      <c r="C157" s="27"/>
      <c r="D157" s="27"/>
      <c r="E157" s="27"/>
      <c r="F157" s="27"/>
      <c r="G157" s="27"/>
      <c r="H157" s="37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27"/>
      <c r="B158" s="27"/>
      <c r="C158" s="27"/>
      <c r="D158" s="27"/>
      <c r="E158" s="27"/>
      <c r="F158" s="27"/>
      <c r="G158" s="27"/>
      <c r="H158" s="37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27"/>
      <c r="B159" s="27"/>
      <c r="C159" s="27"/>
      <c r="D159" s="27"/>
      <c r="E159" s="27"/>
      <c r="F159" s="27"/>
      <c r="G159" s="27"/>
      <c r="H159" s="37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27"/>
      <c r="B160" s="27"/>
      <c r="C160" s="27"/>
      <c r="D160" s="27"/>
      <c r="E160" s="27"/>
      <c r="F160" s="27"/>
      <c r="G160" s="27"/>
      <c r="H160" s="37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27"/>
      <c r="B161" s="27"/>
      <c r="C161" s="27"/>
      <c r="D161" s="27"/>
      <c r="E161" s="27"/>
      <c r="F161" s="27"/>
      <c r="G161" s="27"/>
      <c r="H161" s="37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27"/>
      <c r="B162" s="27"/>
      <c r="C162" s="27"/>
      <c r="D162" s="27"/>
      <c r="E162" s="27"/>
      <c r="F162" s="27"/>
      <c r="G162" s="27"/>
      <c r="H162" s="37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27"/>
      <c r="B163" s="27"/>
      <c r="C163" s="27"/>
      <c r="D163" s="27"/>
      <c r="E163" s="27"/>
      <c r="F163" s="27"/>
      <c r="G163" s="27"/>
      <c r="H163" s="37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27"/>
      <c r="B164" s="27"/>
      <c r="C164" s="27"/>
      <c r="D164" s="27"/>
      <c r="E164" s="27"/>
      <c r="F164" s="27"/>
      <c r="G164" s="27"/>
      <c r="H164" s="37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27"/>
      <c r="B165" s="27"/>
      <c r="C165" s="27"/>
      <c r="D165" s="27"/>
      <c r="E165" s="27"/>
      <c r="F165" s="27"/>
      <c r="G165" s="27"/>
      <c r="H165" s="37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27"/>
      <c r="B166" s="27"/>
      <c r="C166" s="27"/>
      <c r="D166" s="27"/>
      <c r="E166" s="27"/>
      <c r="F166" s="27"/>
      <c r="G166" s="27"/>
      <c r="H166" s="37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27"/>
      <c r="B167" s="27"/>
      <c r="C167" s="27"/>
      <c r="D167" s="27"/>
      <c r="E167" s="27"/>
      <c r="F167" s="27"/>
      <c r="G167" s="27"/>
      <c r="H167" s="37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27"/>
      <c r="B168" s="27"/>
      <c r="C168" s="27"/>
      <c r="D168" s="27"/>
      <c r="E168" s="27"/>
      <c r="F168" s="27"/>
      <c r="G168" s="27"/>
      <c r="H168" s="37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27"/>
      <c r="B169" s="27"/>
      <c r="C169" s="27"/>
      <c r="D169" s="27"/>
      <c r="E169" s="27"/>
      <c r="F169" s="27"/>
      <c r="G169" s="27"/>
      <c r="H169" s="37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27"/>
      <c r="B170" s="27"/>
      <c r="C170" s="27"/>
      <c r="D170" s="27"/>
      <c r="E170" s="27"/>
      <c r="F170" s="27"/>
      <c r="G170" s="27"/>
      <c r="H170" s="37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27"/>
      <c r="B171" s="27"/>
      <c r="C171" s="27"/>
      <c r="D171" s="27"/>
      <c r="E171" s="27"/>
      <c r="F171" s="27"/>
      <c r="G171" s="27"/>
      <c r="H171" s="37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27"/>
      <c r="B172" s="27"/>
      <c r="C172" s="27"/>
      <c r="D172" s="27"/>
      <c r="E172" s="27"/>
      <c r="F172" s="27"/>
      <c r="G172" s="27"/>
      <c r="H172" s="37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27"/>
      <c r="B173" s="27"/>
      <c r="C173" s="27"/>
      <c r="D173" s="27"/>
      <c r="E173" s="27"/>
      <c r="F173" s="27"/>
      <c r="G173" s="27"/>
      <c r="H173" s="37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27"/>
      <c r="B174" s="27"/>
      <c r="C174" s="27"/>
      <c r="D174" s="27"/>
      <c r="E174" s="27"/>
      <c r="F174" s="27"/>
      <c r="G174" s="27"/>
      <c r="H174" s="37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27"/>
      <c r="B175" s="27"/>
      <c r="C175" s="27"/>
      <c r="D175" s="27"/>
      <c r="E175" s="27"/>
      <c r="F175" s="27"/>
      <c r="G175" s="27"/>
      <c r="H175" s="37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27"/>
      <c r="B176" s="27"/>
      <c r="C176" s="27"/>
      <c r="D176" s="27"/>
      <c r="E176" s="27"/>
      <c r="F176" s="27"/>
      <c r="G176" s="27"/>
      <c r="H176" s="37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27"/>
      <c r="B177" s="27"/>
      <c r="C177" s="27"/>
      <c r="D177" s="27"/>
      <c r="E177" s="27"/>
      <c r="F177" s="27"/>
      <c r="G177" s="27"/>
      <c r="H177" s="37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27"/>
      <c r="B178" s="27"/>
      <c r="C178" s="27"/>
      <c r="D178" s="27"/>
      <c r="E178" s="27"/>
      <c r="F178" s="27"/>
      <c r="G178" s="27"/>
      <c r="H178" s="37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27"/>
      <c r="B179" s="27"/>
      <c r="C179" s="27"/>
      <c r="D179" s="27"/>
      <c r="E179" s="27"/>
      <c r="F179" s="27"/>
      <c r="G179" s="27"/>
      <c r="H179" s="37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27"/>
      <c r="B180" s="27"/>
      <c r="C180" s="27"/>
      <c r="D180" s="27"/>
      <c r="E180" s="27"/>
      <c r="F180" s="27"/>
      <c r="G180" s="27"/>
      <c r="H180" s="37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27"/>
      <c r="B181" s="27"/>
      <c r="C181" s="27"/>
      <c r="D181" s="27"/>
      <c r="E181" s="27"/>
      <c r="F181" s="27"/>
      <c r="G181" s="27"/>
      <c r="H181" s="37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27"/>
      <c r="B182" s="27"/>
      <c r="C182" s="27"/>
      <c r="D182" s="27"/>
      <c r="E182" s="27"/>
      <c r="F182" s="27"/>
      <c r="G182" s="27"/>
      <c r="H182" s="37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27"/>
      <c r="B183" s="27"/>
      <c r="C183" s="27"/>
      <c r="D183" s="27"/>
      <c r="E183" s="27"/>
      <c r="F183" s="27"/>
      <c r="G183" s="27"/>
      <c r="H183" s="37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27"/>
      <c r="B184" s="27"/>
      <c r="C184" s="27"/>
      <c r="D184" s="27"/>
      <c r="E184" s="27"/>
      <c r="F184" s="27"/>
      <c r="G184" s="27"/>
      <c r="H184" s="37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27"/>
      <c r="B185" s="27"/>
      <c r="C185" s="27"/>
      <c r="D185" s="27"/>
      <c r="E185" s="27"/>
      <c r="F185" s="27"/>
      <c r="G185" s="27"/>
      <c r="H185" s="37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27"/>
      <c r="B186" s="27"/>
      <c r="C186" s="27"/>
      <c r="D186" s="27"/>
      <c r="E186" s="27"/>
      <c r="F186" s="27"/>
      <c r="G186" s="27"/>
      <c r="H186" s="37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27"/>
      <c r="B187" s="27"/>
      <c r="C187" s="27"/>
      <c r="D187" s="27"/>
      <c r="E187" s="27"/>
      <c r="F187" s="27"/>
      <c r="G187" s="27"/>
      <c r="H187" s="37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27"/>
      <c r="B188" s="27"/>
      <c r="C188" s="27"/>
      <c r="D188" s="27"/>
      <c r="E188" s="27"/>
      <c r="F188" s="27"/>
      <c r="G188" s="27"/>
      <c r="H188" s="37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27"/>
      <c r="B189" s="27"/>
      <c r="C189" s="27"/>
      <c r="D189" s="27"/>
      <c r="E189" s="27"/>
      <c r="F189" s="27"/>
      <c r="G189" s="27"/>
      <c r="H189" s="37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27"/>
      <c r="B190" s="27"/>
      <c r="C190" s="27"/>
      <c r="D190" s="27"/>
      <c r="E190" s="27"/>
      <c r="F190" s="27"/>
      <c r="G190" s="27"/>
      <c r="H190" s="37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27"/>
      <c r="B191" s="27"/>
      <c r="C191" s="27"/>
      <c r="D191" s="27"/>
      <c r="E191" s="27"/>
      <c r="F191" s="27"/>
      <c r="G191" s="27"/>
      <c r="H191" s="37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27"/>
      <c r="B192" s="27"/>
      <c r="C192" s="27"/>
      <c r="D192" s="27"/>
      <c r="E192" s="27"/>
      <c r="F192" s="27"/>
      <c r="G192" s="27"/>
      <c r="H192" s="37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27"/>
      <c r="B193" s="27"/>
      <c r="C193" s="27"/>
      <c r="D193" s="27"/>
      <c r="E193" s="27"/>
      <c r="F193" s="27"/>
      <c r="G193" s="27"/>
      <c r="H193" s="37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27"/>
      <c r="B194" s="27"/>
      <c r="C194" s="27"/>
      <c r="D194" s="27"/>
      <c r="E194" s="27"/>
      <c r="F194" s="27"/>
      <c r="G194" s="27"/>
      <c r="H194" s="37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27"/>
      <c r="B195" s="27"/>
      <c r="C195" s="27"/>
      <c r="D195" s="27"/>
      <c r="E195" s="27"/>
      <c r="F195" s="27"/>
      <c r="G195" s="27"/>
      <c r="H195" s="37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27"/>
      <c r="B196" s="27"/>
      <c r="C196" s="27"/>
      <c r="D196" s="27"/>
      <c r="E196" s="27"/>
      <c r="F196" s="27"/>
      <c r="G196" s="27"/>
      <c r="H196" s="37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27"/>
      <c r="B197" s="27"/>
      <c r="C197" s="27"/>
      <c r="D197" s="27"/>
      <c r="E197" s="27"/>
      <c r="F197" s="27"/>
      <c r="G197" s="27"/>
      <c r="H197" s="37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27"/>
      <c r="B198" s="27"/>
      <c r="C198" s="27"/>
      <c r="D198" s="27"/>
      <c r="E198" s="27"/>
      <c r="F198" s="27"/>
      <c r="G198" s="27"/>
      <c r="H198" s="37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27"/>
      <c r="B199" s="27"/>
      <c r="C199" s="27"/>
      <c r="D199" s="27"/>
      <c r="E199" s="27"/>
      <c r="F199" s="27"/>
      <c r="G199" s="27"/>
      <c r="H199" s="37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27"/>
      <c r="B200" s="27"/>
      <c r="C200" s="27"/>
      <c r="D200" s="27"/>
      <c r="E200" s="27"/>
      <c r="F200" s="27"/>
      <c r="G200" s="27"/>
      <c r="H200" s="37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27"/>
      <c r="B201" s="27"/>
      <c r="C201" s="27"/>
      <c r="D201" s="27"/>
      <c r="E201" s="27"/>
      <c r="F201" s="27"/>
      <c r="G201" s="27"/>
      <c r="H201" s="37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27"/>
      <c r="B202" s="27"/>
      <c r="C202" s="27"/>
      <c r="D202" s="27"/>
      <c r="E202" s="27"/>
      <c r="F202" s="27"/>
      <c r="G202" s="27"/>
      <c r="H202" s="37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27"/>
      <c r="B203" s="27"/>
      <c r="C203" s="27"/>
      <c r="D203" s="27"/>
      <c r="E203" s="27"/>
      <c r="F203" s="27"/>
      <c r="G203" s="27"/>
      <c r="H203" s="37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27"/>
      <c r="B204" s="27"/>
      <c r="C204" s="27"/>
      <c r="D204" s="27"/>
      <c r="E204" s="27"/>
      <c r="F204" s="27"/>
      <c r="G204" s="27"/>
      <c r="H204" s="37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27"/>
      <c r="B205" s="27"/>
      <c r="C205" s="27"/>
      <c r="D205" s="27"/>
      <c r="E205" s="27"/>
      <c r="F205" s="27"/>
      <c r="G205" s="27"/>
      <c r="H205" s="37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27"/>
      <c r="B206" s="27"/>
      <c r="C206" s="27"/>
      <c r="D206" s="27"/>
      <c r="E206" s="27"/>
      <c r="F206" s="27"/>
      <c r="G206" s="27"/>
      <c r="H206" s="37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27"/>
      <c r="B207" s="27"/>
      <c r="C207" s="27"/>
      <c r="D207" s="27"/>
      <c r="E207" s="27"/>
      <c r="F207" s="27"/>
      <c r="G207" s="27"/>
      <c r="H207" s="37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27"/>
      <c r="B208" s="27"/>
      <c r="C208" s="27"/>
      <c r="D208" s="27"/>
      <c r="E208" s="27"/>
      <c r="F208" s="27"/>
      <c r="G208" s="27"/>
      <c r="H208" s="37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27"/>
      <c r="B209" s="27"/>
      <c r="C209" s="27"/>
      <c r="D209" s="27"/>
      <c r="E209" s="27"/>
      <c r="F209" s="27"/>
      <c r="G209" s="27"/>
      <c r="H209" s="37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27"/>
      <c r="B210" s="27"/>
      <c r="C210" s="27"/>
      <c r="D210" s="27"/>
      <c r="E210" s="27"/>
      <c r="F210" s="27"/>
      <c r="G210" s="27"/>
      <c r="H210" s="37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27"/>
      <c r="B211" s="27"/>
      <c r="C211" s="27"/>
      <c r="D211" s="27"/>
      <c r="E211" s="27"/>
      <c r="F211" s="27"/>
      <c r="G211" s="27"/>
      <c r="H211" s="37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27"/>
      <c r="B212" s="27"/>
      <c r="C212" s="27"/>
      <c r="D212" s="27"/>
      <c r="E212" s="27"/>
      <c r="F212" s="27"/>
      <c r="G212" s="27"/>
      <c r="H212" s="37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27"/>
      <c r="B213" s="27"/>
      <c r="C213" s="27"/>
      <c r="D213" s="27"/>
      <c r="E213" s="27"/>
      <c r="F213" s="27"/>
      <c r="G213" s="27"/>
      <c r="H213" s="37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27"/>
      <c r="B214" s="27"/>
      <c r="C214" s="27"/>
      <c r="D214" s="27"/>
      <c r="E214" s="27"/>
      <c r="F214" s="27"/>
      <c r="G214" s="27"/>
      <c r="H214" s="37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27"/>
      <c r="B215" s="27"/>
      <c r="C215" s="27"/>
      <c r="D215" s="27"/>
      <c r="E215" s="27"/>
      <c r="F215" s="27"/>
      <c r="G215" s="27"/>
      <c r="H215" s="37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27"/>
      <c r="B216" s="27"/>
      <c r="C216" s="27"/>
      <c r="D216" s="27"/>
      <c r="E216" s="27"/>
      <c r="F216" s="27"/>
      <c r="G216" s="27"/>
      <c r="H216" s="37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27"/>
      <c r="B217" s="27"/>
      <c r="C217" s="27"/>
      <c r="D217" s="27"/>
      <c r="E217" s="27"/>
      <c r="F217" s="27"/>
      <c r="G217" s="27"/>
      <c r="H217" s="37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27"/>
      <c r="B218" s="27"/>
      <c r="C218" s="27"/>
      <c r="D218" s="27"/>
      <c r="E218" s="27"/>
      <c r="F218" s="27"/>
      <c r="G218" s="27"/>
      <c r="H218" s="37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27"/>
      <c r="B219" s="27"/>
      <c r="C219" s="27"/>
      <c r="D219" s="27"/>
      <c r="E219" s="27"/>
      <c r="F219" s="27"/>
      <c r="G219" s="27"/>
      <c r="H219" s="37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27"/>
      <c r="B220" s="27"/>
      <c r="C220" s="27"/>
      <c r="D220" s="27"/>
      <c r="E220" s="27"/>
      <c r="F220" s="27"/>
      <c r="G220" s="27"/>
      <c r="H220" s="37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27"/>
      <c r="B221" s="27"/>
      <c r="C221" s="27"/>
      <c r="D221" s="27"/>
      <c r="E221" s="27"/>
      <c r="F221" s="27"/>
      <c r="G221" s="27"/>
      <c r="H221" s="37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27"/>
      <c r="B222" s="27"/>
      <c r="C222" s="27"/>
      <c r="D222" s="27"/>
      <c r="E222" s="27"/>
      <c r="F222" s="27"/>
      <c r="G222" s="27"/>
      <c r="H222" s="37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27"/>
      <c r="B223" s="27"/>
      <c r="C223" s="27"/>
      <c r="D223" s="27"/>
      <c r="E223" s="27"/>
      <c r="F223" s="27"/>
      <c r="G223" s="27"/>
      <c r="H223" s="37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27"/>
      <c r="B224" s="27"/>
      <c r="C224" s="27"/>
      <c r="D224" s="27"/>
      <c r="E224" s="27"/>
      <c r="F224" s="27"/>
      <c r="G224" s="27"/>
      <c r="H224" s="37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27"/>
      <c r="B225" s="27"/>
      <c r="C225" s="27"/>
      <c r="D225" s="27"/>
      <c r="E225" s="27"/>
      <c r="F225" s="27"/>
      <c r="G225" s="27"/>
      <c r="H225" s="37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27"/>
      <c r="B226" s="27"/>
      <c r="C226" s="27"/>
      <c r="D226" s="27"/>
      <c r="E226" s="27"/>
      <c r="F226" s="27"/>
      <c r="G226" s="27"/>
      <c r="H226" s="37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27"/>
      <c r="B227" s="27"/>
      <c r="C227" s="27"/>
      <c r="D227" s="27"/>
      <c r="E227" s="27"/>
      <c r="F227" s="27"/>
      <c r="G227" s="27"/>
      <c r="H227" s="37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27"/>
      <c r="B228" s="27"/>
      <c r="C228" s="27"/>
      <c r="D228" s="27"/>
      <c r="E228" s="27"/>
      <c r="F228" s="27"/>
      <c r="G228" s="27"/>
      <c r="H228" s="37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27"/>
      <c r="B229" s="27"/>
      <c r="C229" s="27"/>
      <c r="D229" s="27"/>
      <c r="E229" s="27"/>
      <c r="F229" s="27"/>
      <c r="G229" s="27"/>
      <c r="H229" s="37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27"/>
      <c r="B230" s="27"/>
      <c r="C230" s="27"/>
      <c r="D230" s="27"/>
      <c r="E230" s="27"/>
      <c r="F230" s="27"/>
      <c r="G230" s="27"/>
      <c r="H230" s="37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27"/>
      <c r="B231" s="27"/>
      <c r="C231" s="27"/>
      <c r="D231" s="27"/>
      <c r="E231" s="27"/>
      <c r="F231" s="27"/>
      <c r="G231" s="27"/>
      <c r="H231" s="37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27"/>
      <c r="B232" s="27"/>
      <c r="C232" s="27"/>
      <c r="D232" s="27"/>
      <c r="E232" s="27"/>
      <c r="F232" s="27"/>
      <c r="G232" s="27"/>
      <c r="H232" s="37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27"/>
      <c r="B233" s="27"/>
      <c r="C233" s="27"/>
      <c r="D233" s="27"/>
      <c r="E233" s="27"/>
      <c r="F233" s="27"/>
      <c r="G233" s="27"/>
      <c r="H233" s="37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27"/>
      <c r="B234" s="27"/>
      <c r="C234" s="27"/>
      <c r="D234" s="27"/>
      <c r="E234" s="27"/>
      <c r="F234" s="27"/>
      <c r="G234" s="27"/>
      <c r="H234" s="37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27"/>
      <c r="B235" s="27"/>
      <c r="C235" s="27"/>
      <c r="D235" s="27"/>
      <c r="E235" s="27"/>
      <c r="F235" s="27"/>
      <c r="G235" s="27"/>
      <c r="H235" s="37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27"/>
      <c r="B236" s="27"/>
      <c r="C236" s="27"/>
      <c r="D236" s="27"/>
      <c r="E236" s="27"/>
      <c r="F236" s="27"/>
      <c r="G236" s="27"/>
      <c r="H236" s="37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27"/>
      <c r="B237" s="27"/>
      <c r="C237" s="27"/>
      <c r="D237" s="27"/>
      <c r="E237" s="27"/>
      <c r="F237" s="27"/>
      <c r="G237" s="27"/>
      <c r="H237" s="37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27"/>
      <c r="B238" s="27"/>
      <c r="C238" s="27"/>
      <c r="D238" s="27"/>
      <c r="E238" s="27"/>
      <c r="F238" s="27"/>
      <c r="G238" s="27"/>
      <c r="H238" s="37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27"/>
      <c r="B239" s="27"/>
      <c r="C239" s="27"/>
      <c r="D239" s="27"/>
      <c r="E239" s="27"/>
      <c r="F239" s="27"/>
      <c r="G239" s="27"/>
      <c r="H239" s="37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27"/>
      <c r="B240" s="27"/>
      <c r="C240" s="27"/>
      <c r="D240" s="27"/>
      <c r="E240" s="27"/>
      <c r="F240" s="27"/>
      <c r="G240" s="27"/>
      <c r="H240" s="37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27"/>
      <c r="B241" s="27"/>
      <c r="C241" s="27"/>
      <c r="D241" s="27"/>
      <c r="E241" s="27"/>
      <c r="F241" s="27"/>
      <c r="G241" s="27"/>
      <c r="H241" s="37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27"/>
      <c r="B242" s="27"/>
      <c r="C242" s="27"/>
      <c r="D242" s="27"/>
      <c r="E242" s="27"/>
      <c r="F242" s="27"/>
      <c r="G242" s="27"/>
      <c r="H242" s="37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27"/>
      <c r="B243" s="27"/>
      <c r="C243" s="27"/>
      <c r="D243" s="27"/>
      <c r="E243" s="27"/>
      <c r="F243" s="27"/>
      <c r="G243" s="27"/>
      <c r="H243" s="37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27"/>
      <c r="B244" s="27"/>
      <c r="C244" s="27"/>
      <c r="D244" s="27"/>
      <c r="E244" s="27"/>
      <c r="F244" s="27"/>
      <c r="G244" s="27"/>
      <c r="H244" s="37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27"/>
      <c r="B245" s="27"/>
      <c r="C245" s="27"/>
      <c r="D245" s="27"/>
      <c r="E245" s="27"/>
      <c r="F245" s="27"/>
      <c r="G245" s="27"/>
      <c r="H245" s="37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27"/>
      <c r="B246" s="27"/>
      <c r="C246" s="27"/>
      <c r="D246" s="27"/>
      <c r="E246" s="27"/>
      <c r="F246" s="27"/>
      <c r="G246" s="27"/>
      <c r="H246" s="37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27"/>
      <c r="B247" s="27"/>
      <c r="C247" s="27"/>
      <c r="D247" s="27"/>
      <c r="E247" s="27"/>
      <c r="F247" s="27"/>
      <c r="G247" s="27"/>
      <c r="H247" s="37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27"/>
      <c r="B248" s="27"/>
      <c r="C248" s="27"/>
      <c r="D248" s="27"/>
      <c r="E248" s="27"/>
      <c r="F248" s="27"/>
      <c r="G248" s="27"/>
      <c r="H248" s="37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27"/>
      <c r="B249" s="27"/>
      <c r="C249" s="27"/>
      <c r="D249" s="27"/>
      <c r="E249" s="27"/>
      <c r="F249" s="27"/>
      <c r="G249" s="27"/>
      <c r="H249" s="37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27"/>
      <c r="B250" s="27"/>
      <c r="C250" s="27"/>
      <c r="D250" s="27"/>
      <c r="E250" s="27"/>
      <c r="F250" s="27"/>
      <c r="G250" s="27"/>
      <c r="H250" s="37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27"/>
      <c r="B251" s="27"/>
      <c r="C251" s="27"/>
      <c r="D251" s="27"/>
      <c r="E251" s="27"/>
      <c r="F251" s="27"/>
      <c r="G251" s="27"/>
      <c r="H251" s="37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27"/>
      <c r="B252" s="27"/>
      <c r="C252" s="27"/>
      <c r="D252" s="27"/>
      <c r="E252" s="27"/>
      <c r="F252" s="27"/>
      <c r="G252" s="27"/>
      <c r="H252" s="37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27"/>
      <c r="B253" s="27"/>
      <c r="C253" s="27"/>
      <c r="D253" s="27"/>
      <c r="E253" s="27"/>
      <c r="F253" s="27"/>
      <c r="G253" s="27"/>
      <c r="H253" s="37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27"/>
      <c r="B254" s="27"/>
      <c r="C254" s="27"/>
      <c r="D254" s="27"/>
      <c r="E254" s="27"/>
      <c r="F254" s="27"/>
      <c r="G254" s="27"/>
      <c r="H254" s="37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27"/>
      <c r="B255" s="27"/>
      <c r="C255" s="27"/>
      <c r="D255" s="27"/>
      <c r="E255" s="27"/>
      <c r="F255" s="27"/>
      <c r="G255" s="27"/>
      <c r="H255" s="37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27"/>
      <c r="B256" s="27"/>
      <c r="C256" s="27"/>
      <c r="D256" s="27"/>
      <c r="E256" s="27"/>
      <c r="F256" s="27"/>
      <c r="G256" s="27"/>
      <c r="H256" s="37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27"/>
      <c r="B257" s="27"/>
      <c r="C257" s="27"/>
      <c r="D257" s="27"/>
      <c r="E257" s="27"/>
      <c r="F257" s="27"/>
      <c r="G257" s="27"/>
      <c r="H257" s="37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27"/>
      <c r="B258" s="27"/>
      <c r="C258" s="27"/>
      <c r="D258" s="27"/>
      <c r="E258" s="27"/>
      <c r="F258" s="27"/>
      <c r="G258" s="27"/>
      <c r="H258" s="37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27"/>
      <c r="B259" s="27"/>
      <c r="C259" s="27"/>
      <c r="D259" s="27"/>
      <c r="E259" s="27"/>
      <c r="F259" s="27"/>
      <c r="G259" s="27"/>
      <c r="H259" s="37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27"/>
      <c r="B260" s="27"/>
      <c r="C260" s="27"/>
      <c r="D260" s="27"/>
      <c r="E260" s="27"/>
      <c r="F260" s="27"/>
      <c r="G260" s="27"/>
      <c r="H260" s="37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27"/>
      <c r="B261" s="27"/>
      <c r="C261" s="27"/>
      <c r="D261" s="27"/>
      <c r="E261" s="27"/>
      <c r="F261" s="27"/>
      <c r="G261" s="27"/>
      <c r="H261" s="37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27"/>
      <c r="B262" s="27"/>
      <c r="C262" s="27"/>
      <c r="D262" s="27"/>
      <c r="E262" s="27"/>
      <c r="F262" s="27"/>
      <c r="G262" s="27"/>
      <c r="H262" s="37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27"/>
      <c r="B263" s="27"/>
      <c r="C263" s="27"/>
      <c r="D263" s="27"/>
      <c r="E263" s="27"/>
      <c r="F263" s="27"/>
      <c r="G263" s="27"/>
      <c r="H263" s="37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27"/>
      <c r="B264" s="27"/>
      <c r="C264" s="27"/>
      <c r="D264" s="27"/>
      <c r="E264" s="27"/>
      <c r="F264" s="27"/>
      <c r="G264" s="27"/>
      <c r="H264" s="37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27"/>
      <c r="B265" s="27"/>
      <c r="C265" s="27"/>
      <c r="D265" s="27"/>
      <c r="E265" s="27"/>
      <c r="F265" s="27"/>
      <c r="G265" s="27"/>
      <c r="H265" s="37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27"/>
      <c r="B266" s="27"/>
      <c r="C266" s="27"/>
      <c r="D266" s="27"/>
      <c r="E266" s="27"/>
      <c r="F266" s="27"/>
      <c r="G266" s="27"/>
      <c r="H266" s="37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27"/>
      <c r="B267" s="27"/>
      <c r="C267" s="27"/>
      <c r="D267" s="27"/>
      <c r="E267" s="27"/>
      <c r="F267" s="27"/>
      <c r="G267" s="27"/>
      <c r="H267" s="37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27"/>
      <c r="B268" s="27"/>
      <c r="C268" s="27"/>
      <c r="D268" s="27"/>
      <c r="E268" s="27"/>
      <c r="F268" s="27"/>
      <c r="G268" s="27"/>
      <c r="H268" s="37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27"/>
      <c r="B269" s="27"/>
      <c r="C269" s="27"/>
      <c r="D269" s="27"/>
      <c r="E269" s="27"/>
      <c r="F269" s="27"/>
      <c r="G269" s="27"/>
      <c r="H269" s="37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27"/>
      <c r="B270" s="27"/>
      <c r="C270" s="27"/>
      <c r="D270" s="27"/>
      <c r="E270" s="27"/>
      <c r="F270" s="27"/>
      <c r="G270" s="27"/>
      <c r="H270" s="37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27"/>
      <c r="B271" s="27"/>
      <c r="C271" s="27"/>
      <c r="D271" s="27"/>
      <c r="E271" s="27"/>
      <c r="F271" s="27"/>
      <c r="G271" s="27"/>
      <c r="H271" s="37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27"/>
      <c r="B272" s="27"/>
      <c r="C272" s="27"/>
      <c r="D272" s="27"/>
      <c r="E272" s="27"/>
      <c r="F272" s="27"/>
      <c r="G272" s="27"/>
      <c r="H272" s="37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27"/>
      <c r="B273" s="27"/>
      <c r="C273" s="27"/>
      <c r="D273" s="27"/>
      <c r="E273" s="27"/>
      <c r="F273" s="27"/>
      <c r="G273" s="27"/>
      <c r="H273" s="37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27"/>
      <c r="B274" s="27"/>
      <c r="C274" s="27"/>
      <c r="D274" s="27"/>
      <c r="E274" s="27"/>
      <c r="F274" s="27"/>
      <c r="G274" s="27"/>
      <c r="H274" s="37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27"/>
      <c r="B275" s="27"/>
      <c r="C275" s="27"/>
      <c r="D275" s="27"/>
      <c r="E275" s="27"/>
      <c r="F275" s="27"/>
      <c r="G275" s="27"/>
      <c r="H275" s="37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27"/>
      <c r="B276" s="27"/>
      <c r="C276" s="27"/>
      <c r="D276" s="27"/>
      <c r="E276" s="27"/>
      <c r="F276" s="27"/>
      <c r="G276" s="27"/>
      <c r="H276" s="37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27"/>
      <c r="B277" s="27"/>
      <c r="C277" s="27"/>
      <c r="D277" s="27"/>
      <c r="E277" s="27"/>
      <c r="F277" s="27"/>
      <c r="G277" s="27"/>
      <c r="H277" s="37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27"/>
      <c r="B278" s="27"/>
      <c r="C278" s="27"/>
      <c r="D278" s="27"/>
      <c r="E278" s="27"/>
      <c r="F278" s="27"/>
      <c r="G278" s="27"/>
      <c r="H278" s="37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27"/>
      <c r="B279" s="27"/>
      <c r="C279" s="27"/>
      <c r="D279" s="27"/>
      <c r="E279" s="27"/>
      <c r="F279" s="27"/>
      <c r="G279" s="27"/>
      <c r="H279" s="37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27"/>
      <c r="B280" s="27"/>
      <c r="C280" s="27"/>
      <c r="D280" s="27"/>
      <c r="E280" s="27"/>
      <c r="F280" s="27"/>
      <c r="G280" s="27"/>
      <c r="H280" s="37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27"/>
      <c r="B281" s="27"/>
      <c r="C281" s="27"/>
      <c r="D281" s="27"/>
      <c r="E281" s="27"/>
      <c r="F281" s="27"/>
      <c r="G281" s="27"/>
      <c r="H281" s="37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27"/>
      <c r="B282" s="27"/>
      <c r="C282" s="27"/>
      <c r="D282" s="27"/>
      <c r="E282" s="27"/>
      <c r="F282" s="27"/>
      <c r="G282" s="27"/>
      <c r="H282" s="37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27"/>
      <c r="B283" s="27"/>
      <c r="C283" s="27"/>
      <c r="D283" s="27"/>
      <c r="E283" s="27"/>
      <c r="F283" s="27"/>
      <c r="G283" s="27"/>
      <c r="H283" s="37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27"/>
      <c r="B284" s="27"/>
      <c r="C284" s="27"/>
      <c r="D284" s="27"/>
      <c r="E284" s="27"/>
      <c r="F284" s="27"/>
      <c r="G284" s="27"/>
      <c r="H284" s="37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27"/>
      <c r="B285" s="27"/>
      <c r="C285" s="27"/>
      <c r="D285" s="27"/>
      <c r="E285" s="27"/>
      <c r="F285" s="27"/>
      <c r="G285" s="27"/>
      <c r="H285" s="37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27"/>
      <c r="B286" s="27"/>
      <c r="C286" s="27"/>
      <c r="D286" s="27"/>
      <c r="E286" s="27"/>
      <c r="F286" s="27"/>
      <c r="G286" s="27"/>
      <c r="H286" s="37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27"/>
      <c r="B287" s="27"/>
      <c r="C287" s="27"/>
      <c r="D287" s="27"/>
      <c r="E287" s="27"/>
      <c r="F287" s="27"/>
      <c r="G287" s="27"/>
      <c r="H287" s="37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27"/>
      <c r="B288" s="27"/>
      <c r="C288" s="27"/>
      <c r="D288" s="27"/>
      <c r="E288" s="27"/>
      <c r="F288" s="27"/>
      <c r="G288" s="27"/>
      <c r="H288" s="37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27"/>
      <c r="B289" s="27"/>
      <c r="C289" s="27"/>
      <c r="D289" s="27"/>
      <c r="E289" s="27"/>
      <c r="F289" s="27"/>
      <c r="G289" s="27"/>
      <c r="H289" s="37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27"/>
      <c r="B290" s="27"/>
      <c r="C290" s="27"/>
      <c r="D290" s="27"/>
      <c r="E290" s="27"/>
      <c r="F290" s="27"/>
      <c r="G290" s="27"/>
      <c r="H290" s="37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27"/>
      <c r="B291" s="27"/>
      <c r="C291" s="27"/>
      <c r="D291" s="27"/>
      <c r="E291" s="27"/>
      <c r="F291" s="27"/>
      <c r="G291" s="27"/>
      <c r="H291" s="37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27"/>
      <c r="B292" s="27"/>
      <c r="C292" s="27"/>
      <c r="D292" s="27"/>
      <c r="E292" s="27"/>
      <c r="F292" s="27"/>
      <c r="G292" s="27"/>
      <c r="H292" s="37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27"/>
      <c r="B293" s="27"/>
      <c r="C293" s="27"/>
      <c r="D293" s="27"/>
      <c r="E293" s="27"/>
      <c r="F293" s="27"/>
      <c r="G293" s="27"/>
      <c r="H293" s="37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27"/>
      <c r="B294" s="27"/>
      <c r="C294" s="27"/>
      <c r="D294" s="27"/>
      <c r="E294" s="27"/>
      <c r="F294" s="27"/>
      <c r="G294" s="27"/>
      <c r="H294" s="37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27"/>
      <c r="B295" s="27"/>
      <c r="C295" s="27"/>
      <c r="D295" s="27"/>
      <c r="E295" s="27"/>
      <c r="F295" s="27"/>
      <c r="G295" s="27"/>
      <c r="H295" s="37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27"/>
      <c r="B296" s="27"/>
      <c r="C296" s="27"/>
      <c r="D296" s="27"/>
      <c r="E296" s="27"/>
      <c r="F296" s="27"/>
      <c r="G296" s="27"/>
      <c r="H296" s="37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27"/>
      <c r="B297" s="27"/>
      <c r="C297" s="27"/>
      <c r="D297" s="27"/>
      <c r="E297" s="27"/>
      <c r="F297" s="27"/>
      <c r="G297" s="27"/>
      <c r="H297" s="37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27"/>
      <c r="B298" s="27"/>
      <c r="C298" s="27"/>
      <c r="D298" s="27"/>
      <c r="E298" s="27"/>
      <c r="F298" s="27"/>
      <c r="G298" s="27"/>
      <c r="H298" s="37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27"/>
      <c r="B299" s="27"/>
      <c r="C299" s="27"/>
      <c r="D299" s="27"/>
      <c r="E299" s="27"/>
      <c r="F299" s="27"/>
      <c r="G299" s="27"/>
      <c r="H299" s="37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27"/>
      <c r="B300" s="27"/>
      <c r="C300" s="27"/>
      <c r="D300" s="27"/>
      <c r="E300" s="27"/>
      <c r="F300" s="27"/>
      <c r="G300" s="27"/>
      <c r="H300" s="37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27"/>
      <c r="B301" s="27"/>
      <c r="C301" s="27"/>
      <c r="D301" s="27"/>
      <c r="E301" s="27"/>
      <c r="F301" s="27"/>
      <c r="G301" s="27"/>
      <c r="H301" s="37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27"/>
      <c r="B302" s="27"/>
      <c r="C302" s="27"/>
      <c r="D302" s="27"/>
      <c r="E302" s="27"/>
      <c r="F302" s="27"/>
      <c r="G302" s="27"/>
      <c r="H302" s="37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20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20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20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20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20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20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20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20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20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20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20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20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20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20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20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20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20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20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20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20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20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20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20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20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20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20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20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20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20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20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20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20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20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20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20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20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20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20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20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20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20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20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20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20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20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20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20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20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20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20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20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20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20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20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20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20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20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20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20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20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20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20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20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20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20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20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20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20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20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20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20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20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20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20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20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20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20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20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20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20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20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20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20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20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20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20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20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20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20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20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20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20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20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20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20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20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20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20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20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20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20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20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20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20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20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20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20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20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20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20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20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20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20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20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20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20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20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20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20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20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20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20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20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20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20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20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20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20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20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20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20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20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20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20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20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20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20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20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20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20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20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20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20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20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20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20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20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20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20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20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20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20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20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20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20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20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20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20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20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20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20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20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20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20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20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20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20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20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20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20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20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20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20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20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20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20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20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20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20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20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20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20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20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20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20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20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20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20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20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20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20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20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20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20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20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20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20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20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20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20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20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20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20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20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20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20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20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20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20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20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20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20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20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20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20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20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20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20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20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20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20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20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20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20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20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20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20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20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20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20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20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20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20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20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20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20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20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20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20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20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20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20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20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20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20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20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20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20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20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20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20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20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20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20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20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20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20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20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20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20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20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20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20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20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20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20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20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20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20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20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20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20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20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20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20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20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20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20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20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20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20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20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20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20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20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20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20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20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20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20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20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20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20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20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20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20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20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20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20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20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20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20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20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20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20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20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20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20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20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20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20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20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20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20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20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20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20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20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20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20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20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20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20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20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20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20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20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20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20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20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20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20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20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20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20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20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20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20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20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20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20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20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20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20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20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20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20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20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20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20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20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20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20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20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20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20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20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20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20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20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20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20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20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20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20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20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20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20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20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20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20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20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20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20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20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20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20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20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20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20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20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20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20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20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20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20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20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20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20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20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20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20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20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20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20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20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20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20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20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20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20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20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20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20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20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20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20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20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20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20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20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20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20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20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20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20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20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20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20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20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20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20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20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20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20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20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20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20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20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20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20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20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20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20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20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20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20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20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20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20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20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20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20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20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20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20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20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20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20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20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20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20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20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20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20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20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20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20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20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20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20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20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20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20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20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20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20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20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20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20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20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20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20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20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20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20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20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20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20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20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20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20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20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20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20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20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20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20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20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20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20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20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20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20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20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20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20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20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20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20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20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20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20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20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20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20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20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20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20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20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20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20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20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20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20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20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20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20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20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20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20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20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20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20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20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20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20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20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20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20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20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20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20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20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20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20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20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20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20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20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20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20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20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20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20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20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20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20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20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20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20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20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20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20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20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20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20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20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20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20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20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20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20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20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20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20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20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20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20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20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20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20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20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20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20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20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20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20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20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20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20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20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20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20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20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20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20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20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20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20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20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20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20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20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20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20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20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20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20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20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20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20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20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20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20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20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20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20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20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20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20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20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20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20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20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20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20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20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20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20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20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20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20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20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20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20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20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20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20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20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20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20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20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20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20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20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20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20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20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20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20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20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20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20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20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20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20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20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20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20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20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20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20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20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20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20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20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20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20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20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20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20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20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20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20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20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20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20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20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20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20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20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20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20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20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20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20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20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20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20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20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20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20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20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20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20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20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20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20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20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20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20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20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20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20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20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20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20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">
    <mergeCell ref="D1:H1"/>
    <mergeCell ref="D2:H2"/>
    <mergeCell ref="D4:F4"/>
    <mergeCell ref="D13:F13"/>
    <mergeCell ref="D38:F38"/>
    <mergeCell ref="D51:F51"/>
  </mergeCells>
  <printOptions/>
  <pageMargins bottom="0.75" footer="0.0" header="0.0" left="0.45" right="0.45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2022-04-15T13:29:20Z</dcterms:created>
  <dc:creator>Hunter</dc:creator>
</cp:coreProperties>
</file>